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structions" sheetId="1" r:id="rId1"/>
    <sheet name="Financials" sheetId="2" r:id="rId2"/>
    <sheet name="Common Size" sheetId="3" r:id="rId3"/>
    <sheet name="Required Return " sheetId="4" r:id="rId4"/>
    <sheet name=" Valuation " sheetId="5" r:id="rId5"/>
    <sheet name="Inversion " sheetId="6" r:id="rId6"/>
    <sheet name="Marks Allotted" sheetId="7" r:id="rId7"/>
  </sheets>
  <definedNames/>
  <calcPr fullCalcOnLoad="1"/>
</workbook>
</file>

<file path=xl/sharedStrings.xml><?xml version="1.0" encoding="utf-8"?>
<sst xmlns="http://schemas.openxmlformats.org/spreadsheetml/2006/main" count="215" uniqueCount="126">
  <si>
    <t>Corporate Valuations</t>
  </si>
  <si>
    <t>Name:</t>
  </si>
  <si>
    <t xml:space="preserve">Roll Nos : </t>
  </si>
  <si>
    <t>Instructions:</t>
  </si>
  <si>
    <t xml:space="preserve">All Questions are compulsory </t>
  </si>
  <si>
    <t>Please, keep saving the file as you proceed.</t>
  </si>
  <si>
    <t>Link the cells appropriately wherever required. Do not manaully type data.</t>
  </si>
  <si>
    <t>If nothing specified, use the year end data.</t>
  </si>
  <si>
    <t>Marks are given in front of each question.</t>
  </si>
  <si>
    <t>Please perform the calculations in the respective sheets.</t>
  </si>
  <si>
    <t>Total Marks - 60</t>
  </si>
  <si>
    <t>Duration: 1 hours 15 Mins</t>
  </si>
  <si>
    <t>Q1</t>
  </si>
  <si>
    <t>In Financials sheet - P&amp;L,Balance Sheet &amp; Cash Flow Statement for the years 2015,2016 and 2017 is given.</t>
  </si>
  <si>
    <t>Calculate the following for the year 2015,2016 and 2017 in the sheet/tab Financials.</t>
  </si>
  <si>
    <t>Total 28 marks</t>
  </si>
  <si>
    <t xml:space="preserve">2 Marks each </t>
  </si>
  <si>
    <t xml:space="preserve">Net Profit Margin </t>
  </si>
  <si>
    <t>Total Asset Turnover Ratio</t>
  </si>
  <si>
    <t>Financial Leverage/Equity Multiplier (For calculation of Dupont RoE)</t>
  </si>
  <si>
    <t>RoE (Using Du Pont Formula)</t>
  </si>
  <si>
    <t>Net Operating Profit after Tax (NOPAT)</t>
  </si>
  <si>
    <t>RoCE</t>
  </si>
  <si>
    <t>Enterprise Value (EV)</t>
  </si>
  <si>
    <t>EV/EBITDA</t>
  </si>
  <si>
    <t>P/E (Price to Earnings)</t>
  </si>
  <si>
    <t>P/B (Price to Book Value)</t>
  </si>
  <si>
    <t>Market Value Added (MVA)</t>
  </si>
  <si>
    <t>FCFF using CFO</t>
  </si>
  <si>
    <t>FCFE using CFO</t>
  </si>
  <si>
    <t>Q2</t>
  </si>
  <si>
    <t>In the common size sheet, Prepare a vertical Common Size statement for P&amp;L,Balance Sheet and Cash Flow Statement for the years 2015,2016 and 2017.</t>
  </si>
  <si>
    <t>12 Marks</t>
  </si>
  <si>
    <t>Q3</t>
  </si>
  <si>
    <t>In the Required Return Sheet, Calculate the required return for equity using CAPM Formula</t>
  </si>
  <si>
    <t>2 Marks</t>
  </si>
  <si>
    <t>Q4</t>
  </si>
  <si>
    <t>In the Valuations sheet, Calculate the value of Firm (Total Equity) &amp; Per share value using Single Stage FCFE Model (Use the Data given in the sheet/tab)</t>
  </si>
  <si>
    <t>10 Marks</t>
  </si>
  <si>
    <t>Q5</t>
  </si>
  <si>
    <t>In the  Inversion sheet, use the data given to calculate the expected growth rate (CAGR) for EPS from 2017 to 2027 using the technique of inversion.</t>
  </si>
  <si>
    <t>All the Best !!</t>
  </si>
  <si>
    <t>Balance Sheet</t>
  </si>
  <si>
    <t>Capital (1,000 Shares with a face value of Rs.10 )</t>
  </si>
  <si>
    <t>Reserves</t>
  </si>
  <si>
    <t>Equity (Total Shareholders Funds)</t>
  </si>
  <si>
    <t>Debt</t>
  </si>
  <si>
    <t xml:space="preserve">Total </t>
  </si>
  <si>
    <t>Fixed Assets</t>
  </si>
  <si>
    <t xml:space="preserve">Less: Depreciation </t>
  </si>
  <si>
    <t>NFA</t>
  </si>
  <si>
    <t>Current Assets</t>
  </si>
  <si>
    <t>Less:Current Liabilities</t>
  </si>
  <si>
    <t xml:space="preserve">Working Capital </t>
  </si>
  <si>
    <t xml:space="preserve">Cash </t>
  </si>
  <si>
    <t xml:space="preserve">Check </t>
  </si>
  <si>
    <t>Profit &amp; Loss</t>
  </si>
  <si>
    <t>Sales</t>
  </si>
  <si>
    <t>Less: COGS</t>
  </si>
  <si>
    <t>Gross Profit</t>
  </si>
  <si>
    <t>Administration Expenses</t>
  </si>
  <si>
    <t>Rent</t>
  </si>
  <si>
    <t>EBITDA</t>
  </si>
  <si>
    <t xml:space="preserve">Depreciation </t>
  </si>
  <si>
    <t>EBIT</t>
  </si>
  <si>
    <t>Less: Interest</t>
  </si>
  <si>
    <t>EBT</t>
  </si>
  <si>
    <t>Tax (@30%)</t>
  </si>
  <si>
    <t>PAT</t>
  </si>
  <si>
    <t>Dividend</t>
  </si>
  <si>
    <t>Transfer to reserves</t>
  </si>
  <si>
    <t>Cash Flow Statement</t>
  </si>
  <si>
    <t>Cash Flow from  Operations</t>
  </si>
  <si>
    <t>Net Profit</t>
  </si>
  <si>
    <t xml:space="preserve">Add:Depreciation </t>
  </si>
  <si>
    <t xml:space="preserve">Changes in Working Capital </t>
  </si>
  <si>
    <t>CFO</t>
  </si>
  <si>
    <t>Cash Flow from Investing</t>
  </si>
  <si>
    <t>Changes in Fixed Assets</t>
  </si>
  <si>
    <t>CFI</t>
  </si>
  <si>
    <t>Cash Flow from Financing</t>
  </si>
  <si>
    <t>Changes in Debt</t>
  </si>
  <si>
    <t xml:space="preserve">Changes in Equity </t>
  </si>
  <si>
    <t>CFF</t>
  </si>
  <si>
    <t xml:space="preserve">Net Change in Cash </t>
  </si>
  <si>
    <t>Cash at the beginning</t>
  </si>
  <si>
    <t>Ending Cash Balance</t>
  </si>
  <si>
    <t>No of Shares</t>
  </si>
  <si>
    <t>Earnings Per Share</t>
  </si>
  <si>
    <t xml:space="preserve">Market Capitalisation </t>
  </si>
  <si>
    <t>Share Price at the year end (In Rs)</t>
  </si>
  <si>
    <t xml:space="preserve">Q1 </t>
  </si>
  <si>
    <t>Calculate the following</t>
  </si>
  <si>
    <t>Financial Leverage/Equity Multiplier</t>
  </si>
  <si>
    <t>Total Marks</t>
  </si>
  <si>
    <t>DuPont Analysis</t>
  </si>
  <si>
    <t>Asset Turnover (Use Year end Figures)</t>
  </si>
  <si>
    <t>Leverage/Equity Multiplier</t>
  </si>
  <si>
    <t>RoE</t>
  </si>
  <si>
    <t xml:space="preserve">NOPAT </t>
  </si>
  <si>
    <t>EPS</t>
  </si>
  <si>
    <t>FCFF</t>
  </si>
  <si>
    <t>FCFE</t>
  </si>
  <si>
    <t>Marks allotted</t>
  </si>
  <si>
    <t>Marks Allotted</t>
  </si>
  <si>
    <t>Total marks allotted</t>
  </si>
  <si>
    <t>Rf</t>
  </si>
  <si>
    <t>Beta</t>
  </si>
  <si>
    <t>Rm</t>
  </si>
  <si>
    <t>Required Rate of return on equity using CAPM Formula</t>
  </si>
  <si>
    <t>Re</t>
  </si>
  <si>
    <t>Using Single Stage FCFE Model</t>
  </si>
  <si>
    <t>Constant Rate of Growth(Assumption)</t>
  </si>
  <si>
    <t>Re (Required Return on Equity)</t>
  </si>
  <si>
    <t>Value of Firm</t>
  </si>
  <si>
    <t>Value of Per Share</t>
  </si>
  <si>
    <t>Expected Growth rate by market using Inversion  (Assuming there is no equity dilution for the period)</t>
  </si>
  <si>
    <t xml:space="preserve">P/E </t>
  </si>
  <si>
    <t>Share Price</t>
  </si>
  <si>
    <t>No of outstanding Shares</t>
  </si>
  <si>
    <t>Assumption for Terminal Year P/E Multiple</t>
  </si>
  <si>
    <t>Required Return/Hurdle Rate</t>
  </si>
  <si>
    <t>Expected  Share Price in 2027</t>
  </si>
  <si>
    <t>Required EPS at 2027</t>
  </si>
  <si>
    <t>Expected Growth in EPS (CAGR)</t>
  </si>
  <si>
    <t xml:space="preserve">Questions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</si>
</sst>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 * #,##0.00_ ;_ * \-#,##0.00_ ;_ * \-??_ ;_ @_ "/>
    <numFmt numFmtId="166" formatCode="_ * #,##0_ ;_ * \-#,##0_ ;_ * \-??_ ;_ @_ "/>
    <numFmt numFmtId="167" formatCode="0_ ;\-0\ "/>
    <numFmt numFmtId="168" formatCode="_ * #,##0.000_ ;_ * \-#,##0.000_ ;_ * \-??_ ;_ @_ "/>
    <numFmt numFmtId="169" formatCode="0%"/>
    <numFmt numFmtId="170" formatCode="0.00%"/>
    <numFmt numFmtId="171" formatCode="_ * #,##0.0_ ;_ * \-#,##0.0_ ;_ * \-??_ ;_ @_ "/>
    <numFmt numFmtId="172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24"/>
      <color indexed="8"/>
      <name val="Calibri"/>
      <family val="2"/>
    </font>
    <font>
      <sz val="24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25"/>
      <name val="Calibri"/>
      <family val="2"/>
    </font>
    <font>
      <sz val="11"/>
      <color indexed="25"/>
      <name val="Calibri"/>
      <family val="2"/>
    </font>
    <font>
      <sz val="11"/>
      <color indexed="27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9" fontId="0" fillId="0" borderId="0" applyFill="0" applyBorder="0" applyProtection="0">
      <alignment/>
    </xf>
  </cellStyleXfs>
  <cellXfs count="4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6" fontId="0" fillId="0" borderId="0" xfId="15" applyNumberFormat="1" applyFont="1" applyFill="1" applyBorder="1" applyProtection="1">
      <alignment/>
      <protection/>
    </xf>
    <xf numFmtId="166" fontId="4" fillId="2" borderId="1" xfId="15" applyNumberFormat="1" applyFont="1" applyFill="1" applyBorder="1" applyAlignment="1" applyProtection="1">
      <alignment/>
      <protection/>
    </xf>
    <xf numFmtId="167" fontId="4" fillId="2" borderId="1" xfId="15" applyNumberFormat="1" applyFont="1" applyFill="1" applyBorder="1" applyAlignment="1" applyProtection="1">
      <alignment/>
      <protection/>
    </xf>
    <xf numFmtId="166" fontId="4" fillId="0" borderId="0" xfId="15" applyNumberFormat="1" applyFont="1" applyFill="1" applyBorder="1" applyAlignment="1" applyProtection="1">
      <alignment/>
      <protection/>
    </xf>
    <xf numFmtId="166" fontId="0" fillId="0" borderId="0" xfId="15" applyNumberFormat="1" applyFont="1" applyFill="1" applyBorder="1" applyAlignment="1" applyProtection="1">
      <alignment wrapText="1"/>
      <protection/>
    </xf>
    <xf numFmtId="166" fontId="0" fillId="0" borderId="0" xfId="15" applyNumberFormat="1" applyFont="1" applyFill="1" applyBorder="1" applyAlignment="1" applyProtection="1">
      <alignment/>
      <protection/>
    </xf>
    <xf numFmtId="166" fontId="4" fillId="0" borderId="2" xfId="15" applyNumberFormat="1" applyFont="1" applyFill="1" applyBorder="1" applyAlignment="1" applyProtection="1">
      <alignment/>
      <protection/>
    </xf>
    <xf numFmtId="167" fontId="4" fillId="0" borderId="0" xfId="15" applyNumberFormat="1" applyFont="1" applyFill="1" applyBorder="1" applyAlignment="1" applyProtection="1">
      <alignment/>
      <protection/>
    </xf>
    <xf numFmtId="166" fontId="0" fillId="0" borderId="2" xfId="15" applyNumberFormat="1" applyFont="1" applyFill="1" applyBorder="1" applyAlignment="1" applyProtection="1">
      <alignment/>
      <protection/>
    </xf>
    <xf numFmtId="168" fontId="0" fillId="0" borderId="0" xfId="15" applyNumberFormat="1" applyFont="1" applyFill="1" applyBorder="1" applyAlignment="1" applyProtection="1">
      <alignment/>
      <protection/>
    </xf>
    <xf numFmtId="167" fontId="0" fillId="0" borderId="0" xfId="15" applyNumberFormat="1" applyFont="1" applyFill="1" applyBorder="1" applyAlignment="1" applyProtection="1">
      <alignment/>
      <protection/>
    </xf>
    <xf numFmtId="166" fontId="8" fillId="0" borderId="0" xfId="15" applyNumberFormat="1" applyFont="1" applyFill="1" applyBorder="1" applyAlignment="1" applyProtection="1">
      <alignment/>
      <protection/>
    </xf>
    <xf numFmtId="165" fontId="0" fillId="0" borderId="0" xfId="15" applyNumberFormat="1" applyFont="1" applyFill="1" applyBorder="1" applyAlignment="1" applyProtection="1">
      <alignment/>
      <protection/>
    </xf>
    <xf numFmtId="164" fontId="9" fillId="0" borderId="0" xfId="0" applyFont="1" applyAlignment="1">
      <alignment/>
    </xf>
    <xf numFmtId="170" fontId="10" fillId="0" borderId="0" xfId="19" applyNumberFormat="1" applyFont="1" applyFill="1" applyBorder="1" applyAlignment="1" applyProtection="1">
      <alignment/>
      <protection/>
    </xf>
    <xf numFmtId="171" fontId="10" fillId="0" borderId="0" xfId="15" applyNumberFormat="1" applyFont="1" applyFill="1" applyBorder="1" applyAlignment="1" applyProtection="1">
      <alignment/>
      <protection/>
    </xf>
    <xf numFmtId="165" fontId="10" fillId="0" borderId="0" xfId="15" applyNumberFormat="1" applyFont="1" applyFill="1" applyBorder="1" applyAlignment="1" applyProtection="1">
      <alignment/>
      <protection/>
    </xf>
    <xf numFmtId="166" fontId="10" fillId="0" borderId="0" xfId="15" applyNumberFormat="1" applyFont="1" applyFill="1" applyBorder="1" applyAlignment="1" applyProtection="1">
      <alignment/>
      <protection/>
    </xf>
    <xf numFmtId="166" fontId="0" fillId="3" borderId="2" xfId="15" applyNumberFormat="1" applyFont="1" applyFill="1" applyBorder="1" applyAlignment="1" applyProtection="1">
      <alignment/>
      <protection/>
    </xf>
    <xf numFmtId="169" fontId="0" fillId="0" borderId="0" xfId="19" applyFont="1" applyFill="1" applyBorder="1" applyAlignment="1" applyProtection="1">
      <alignment/>
      <protection/>
    </xf>
    <xf numFmtId="166" fontId="9" fillId="0" borderId="2" xfId="15" applyNumberFormat="1" applyFont="1" applyFill="1" applyBorder="1" applyAlignment="1" applyProtection="1">
      <alignment/>
      <protection/>
    </xf>
    <xf numFmtId="166" fontId="0" fillId="3" borderId="0" xfId="15" applyNumberFormat="1" applyFont="1" applyFill="1" applyBorder="1" applyAlignment="1" applyProtection="1">
      <alignment/>
      <protection/>
    </xf>
    <xf numFmtId="166" fontId="10" fillId="0" borderId="2" xfId="15" applyNumberFormat="1" applyFont="1" applyFill="1" applyBorder="1" applyAlignment="1" applyProtection="1">
      <alignment/>
      <protection/>
    </xf>
    <xf numFmtId="169" fontId="4" fillId="0" borderId="0" xfId="19" applyFont="1" applyFill="1" applyBorder="1" applyAlignment="1" applyProtection="1">
      <alignment/>
      <protection/>
    </xf>
    <xf numFmtId="172" fontId="4" fillId="0" borderId="0" xfId="19" applyNumberFormat="1" applyFont="1" applyFill="1" applyBorder="1" applyAlignment="1" applyProtection="1">
      <alignment/>
      <protection/>
    </xf>
    <xf numFmtId="172" fontId="10" fillId="0" borderId="0" xfId="19" applyNumberFormat="1" applyFont="1" applyFill="1" applyBorder="1" applyAlignment="1" applyProtection="1">
      <alignment/>
      <protection/>
    </xf>
    <xf numFmtId="164" fontId="0" fillId="3" borderId="0" xfId="0" applyFill="1" applyAlignment="1">
      <alignment/>
    </xf>
    <xf numFmtId="172" fontId="0" fillId="0" borderId="0" xfId="19" applyNumberFormat="1" applyFont="1" applyFill="1" applyBorder="1" applyAlignment="1" applyProtection="1">
      <alignment/>
      <protection/>
    </xf>
    <xf numFmtId="166" fontId="9" fillId="0" borderId="0" xfId="15" applyNumberFormat="1" applyFont="1" applyFill="1" applyBorder="1" applyAlignment="1" applyProtection="1">
      <alignment/>
      <protection/>
    </xf>
    <xf numFmtId="164" fontId="0" fillId="3" borderId="2" xfId="0" applyFill="1" applyBorder="1" applyAlignment="1">
      <alignment/>
    </xf>
    <xf numFmtId="164" fontId="8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Fill="1" applyBorder="1" applyAlignment="1">
      <alignment/>
    </xf>
    <xf numFmtId="169" fontId="0" fillId="0" borderId="0" xfId="0" applyNumberFormat="1" applyAlignment="1">
      <alignment/>
    </xf>
    <xf numFmtId="164" fontId="11" fillId="0" borderId="0" xfId="0" applyFont="1" applyFill="1" applyAlignment="1">
      <alignment/>
    </xf>
    <xf numFmtId="165" fontId="11" fillId="0" borderId="0" xfId="0" applyNumberFormat="1" applyFont="1" applyFill="1" applyAlignment="1">
      <alignment/>
    </xf>
    <xf numFmtId="164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DAE3F3"/>
      <rgbColor rgb="00660066"/>
      <rgbColor rgb="00FF8080"/>
      <rgbColor rgb="000066CC"/>
      <rgbColor rgb="00D6DC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Q41"/>
  <sheetViews>
    <sheetView showGridLines="0" tabSelected="1" workbookViewId="0" topLeftCell="A13">
      <selection activeCell="K16" sqref="K16"/>
    </sheetView>
  </sheetViews>
  <sheetFormatPr defaultColWidth="9.140625" defaultRowHeight="15"/>
  <cols>
    <col min="1" max="1" width="2.421875" style="0" customWidth="1"/>
    <col min="2" max="3" width="8.7109375" style="0" customWidth="1"/>
    <col min="4" max="4" width="25.140625" style="0" customWidth="1"/>
    <col min="5" max="15" width="8.7109375" style="0" customWidth="1"/>
    <col min="16" max="16" width="38.57421875" style="0" customWidth="1"/>
    <col min="17" max="16384" width="8.7109375" style="0" customWidth="1"/>
  </cols>
  <sheetData>
    <row r="2" spans="2:4" ht="31.5">
      <c r="B2" s="1" t="s">
        <v>0</v>
      </c>
      <c r="C2" s="2"/>
      <c r="D2" s="2"/>
    </row>
    <row r="4" ht="15">
      <c r="B4" s="3" t="s">
        <v>1</v>
      </c>
    </row>
    <row r="5" ht="15">
      <c r="B5" s="3" t="s">
        <v>2</v>
      </c>
    </row>
    <row r="6" ht="15">
      <c r="B6" s="3"/>
    </row>
    <row r="8" spans="2:17" ht="18.75">
      <c r="B8" s="4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ht="18.75">
      <c r="B9" s="6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2:17" ht="18.75">
      <c r="B10" s="6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2:17" ht="18.75">
      <c r="B11" s="6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2:17" ht="18.75">
      <c r="B12" s="6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2:17" ht="18.75">
      <c r="B13" s="6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2:17" ht="18.75">
      <c r="B14" s="6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2:17" ht="18.75">
      <c r="B15" s="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2:17" ht="18.75">
      <c r="B16" s="6" t="s">
        <v>10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2:17" ht="18.75">
      <c r="B17" s="6" t="s">
        <v>11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2:17" ht="18.7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2:17" ht="18.75">
      <c r="B19" s="6" t="s">
        <v>12</v>
      </c>
      <c r="C19" s="6" t="s">
        <v>13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2:17" ht="18.75">
      <c r="B20" s="6"/>
      <c r="C20" s="6" t="s">
        <v>14</v>
      </c>
      <c r="D20" s="5"/>
      <c r="E20" s="5"/>
      <c r="F20" s="5"/>
      <c r="G20" s="5"/>
      <c r="H20" s="5"/>
      <c r="I20" s="5"/>
      <c r="J20" s="5"/>
      <c r="K20" s="5"/>
      <c r="L20" s="6" t="s">
        <v>15</v>
      </c>
      <c r="M20" s="5"/>
      <c r="N20" s="5"/>
      <c r="O20" s="5"/>
      <c r="P20" s="5"/>
      <c r="Q20" s="5"/>
    </row>
    <row r="21" spans="2:17" ht="18.75">
      <c r="B21" s="6"/>
      <c r="C21" s="6"/>
      <c r="D21" s="5"/>
      <c r="E21" s="5"/>
      <c r="F21" s="5"/>
      <c r="G21" s="5"/>
      <c r="H21" s="5"/>
      <c r="I21" s="5"/>
      <c r="J21" s="5"/>
      <c r="K21" s="5"/>
      <c r="L21" s="6" t="s">
        <v>16</v>
      </c>
      <c r="M21" s="5"/>
      <c r="N21" s="5"/>
      <c r="O21" s="5"/>
      <c r="P21" s="5"/>
      <c r="Q21" s="5"/>
    </row>
    <row r="22" spans="2:17" ht="18.75">
      <c r="B22" s="6"/>
      <c r="C22" s="6">
        <v>1</v>
      </c>
      <c r="D22" s="6" t="s">
        <v>17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2:17" ht="18.75">
      <c r="B23" s="6"/>
      <c r="C23" s="6">
        <f aca="true" t="shared" si="0" ref="C23:C34">C22+1</f>
        <v>2</v>
      </c>
      <c r="D23" s="6" t="s">
        <v>18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2:17" ht="18.75">
      <c r="B24" s="6"/>
      <c r="C24" s="6">
        <f t="shared" si="0"/>
        <v>3</v>
      </c>
      <c r="D24" s="6" t="s">
        <v>19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2:17" ht="18.75">
      <c r="B25" s="6"/>
      <c r="C25" s="6">
        <f t="shared" si="0"/>
        <v>4</v>
      </c>
      <c r="D25" s="6" t="s">
        <v>20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2:17" ht="18.75">
      <c r="B26" s="6"/>
      <c r="C26" s="6">
        <f t="shared" si="0"/>
        <v>5</v>
      </c>
      <c r="D26" s="6" t="s">
        <v>21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2:17" ht="18.75">
      <c r="B27" s="6"/>
      <c r="C27" s="6">
        <f t="shared" si="0"/>
        <v>6</v>
      </c>
      <c r="D27" s="6" t="s">
        <v>22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2:17" ht="18.75">
      <c r="B28" s="6"/>
      <c r="C28" s="6">
        <f t="shared" si="0"/>
        <v>7</v>
      </c>
      <c r="D28" s="6" t="s">
        <v>23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2:17" ht="18.75">
      <c r="B29" s="5"/>
      <c r="C29" s="6">
        <f t="shared" si="0"/>
        <v>8</v>
      </c>
      <c r="D29" s="6" t="s">
        <v>24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2:17" ht="18.75">
      <c r="B30" s="5"/>
      <c r="C30" s="6">
        <f t="shared" si="0"/>
        <v>9</v>
      </c>
      <c r="D30" s="6" t="s">
        <v>25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2:17" ht="18.75">
      <c r="B31" s="5"/>
      <c r="C31" s="6">
        <f t="shared" si="0"/>
        <v>10</v>
      </c>
      <c r="D31" s="6" t="s">
        <v>26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2:17" ht="18.75">
      <c r="B32" s="6"/>
      <c r="C32" s="6">
        <f t="shared" si="0"/>
        <v>11</v>
      </c>
      <c r="D32" s="6" t="s">
        <v>27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2:17" ht="18.75">
      <c r="B33" s="6"/>
      <c r="C33" s="6">
        <f t="shared" si="0"/>
        <v>12</v>
      </c>
      <c r="D33" s="6" t="s">
        <v>28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2:17" ht="18.75">
      <c r="B34" s="6"/>
      <c r="C34" s="6">
        <f t="shared" si="0"/>
        <v>13</v>
      </c>
      <c r="D34" s="6" t="s">
        <v>29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2:17" ht="18.75">
      <c r="B35" s="6"/>
      <c r="C35" s="6"/>
      <c r="D35" s="6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2:17" ht="18.75">
      <c r="B36" s="6" t="s">
        <v>30</v>
      </c>
      <c r="C36" s="6" t="s">
        <v>31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 t="s">
        <v>32</v>
      </c>
    </row>
    <row r="37" spans="2:17" ht="18.75">
      <c r="B37" s="6" t="s">
        <v>33</v>
      </c>
      <c r="C37" s="6" t="s">
        <v>34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 t="s">
        <v>35</v>
      </c>
    </row>
    <row r="38" spans="2:17" ht="18.75">
      <c r="B38" s="6" t="s">
        <v>36</v>
      </c>
      <c r="C38" s="6" t="s">
        <v>37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 t="s">
        <v>38</v>
      </c>
    </row>
    <row r="39" spans="2:17" ht="18.75">
      <c r="B39" s="6" t="s">
        <v>39</v>
      </c>
      <c r="C39" s="6" t="s">
        <v>40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 t="s">
        <v>38</v>
      </c>
    </row>
    <row r="40" spans="2:17" ht="18.75">
      <c r="B40" s="6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2:17" ht="18.75">
      <c r="B41" s="6" t="s">
        <v>41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84" sqref="F84"/>
    </sheetView>
  </sheetViews>
  <sheetFormatPr defaultColWidth="9.140625" defaultRowHeight="15"/>
  <cols>
    <col min="1" max="1" width="9.140625" style="7" customWidth="1"/>
    <col min="2" max="2" width="41.28125" style="7" customWidth="1"/>
    <col min="3" max="3" width="13.00390625" style="7" customWidth="1"/>
    <col min="4" max="4" width="13.57421875" style="7" customWidth="1"/>
    <col min="5" max="5" width="12.00390625" style="7" customWidth="1"/>
    <col min="6" max="6" width="10.28125" style="7" customWidth="1"/>
    <col min="7" max="16384" width="9.140625" style="7" customWidth="1"/>
  </cols>
  <sheetData>
    <row r="1" spans="1:9" ht="15">
      <c r="A1"/>
      <c r="B1"/>
      <c r="C1"/>
      <c r="D1"/>
      <c r="E1"/>
      <c r="F1"/>
      <c r="G1"/>
      <c r="I1"/>
    </row>
    <row r="2" spans="1:9" ht="15">
      <c r="A2"/>
      <c r="B2"/>
      <c r="C2"/>
      <c r="D2"/>
      <c r="E2"/>
      <c r="F2"/>
      <c r="G2"/>
      <c r="I2"/>
    </row>
    <row r="3" spans="1:9" ht="15">
      <c r="A3"/>
      <c r="B3" s="8" t="s">
        <v>42</v>
      </c>
      <c r="C3" s="9">
        <v>2015</v>
      </c>
      <c r="D3" s="9">
        <v>2016</v>
      </c>
      <c r="E3" s="9">
        <v>2017</v>
      </c>
      <c r="F3"/>
      <c r="G3"/>
      <c r="I3"/>
    </row>
    <row r="4" spans="1:9" ht="15">
      <c r="A4"/>
      <c r="B4" s="10"/>
      <c r="C4"/>
      <c r="D4"/>
      <c r="E4"/>
      <c r="F4"/>
      <c r="G4"/>
      <c r="I4"/>
    </row>
    <row r="5" spans="1:9" ht="30">
      <c r="A5"/>
      <c r="B5" s="11" t="s">
        <v>43</v>
      </c>
      <c r="C5" s="12">
        <v>10000</v>
      </c>
      <c r="D5" s="12">
        <v>10000</v>
      </c>
      <c r="E5" s="12">
        <v>10000</v>
      </c>
      <c r="F5"/>
      <c r="G5"/>
      <c r="I5"/>
    </row>
    <row r="6" spans="1:9" ht="15">
      <c r="A6"/>
      <c r="B6" s="12" t="s">
        <v>44</v>
      </c>
      <c r="C6" s="12">
        <v>8695</v>
      </c>
      <c r="D6" s="12">
        <v>16620</v>
      </c>
      <c r="E6" s="12">
        <v>27320</v>
      </c>
      <c r="F6"/>
      <c r="G6"/>
      <c r="I6"/>
    </row>
    <row r="7" spans="1:9" ht="15">
      <c r="A7"/>
      <c r="B7" s="12" t="s">
        <v>45</v>
      </c>
      <c r="C7" s="12">
        <v>18695</v>
      </c>
      <c r="D7" s="12">
        <v>26620</v>
      </c>
      <c r="E7" s="12">
        <v>37320</v>
      </c>
      <c r="F7"/>
      <c r="G7"/>
      <c r="I7"/>
    </row>
    <row r="8" spans="1:9" ht="15">
      <c r="A8"/>
      <c r="B8" s="12" t="s">
        <v>46</v>
      </c>
      <c r="C8" s="12">
        <v>2000</v>
      </c>
      <c r="D8" s="12">
        <v>1500</v>
      </c>
      <c r="E8" s="12">
        <v>1000</v>
      </c>
      <c r="F8"/>
      <c r="G8"/>
      <c r="I8"/>
    </row>
    <row r="9" spans="1:9" ht="15">
      <c r="A9"/>
      <c r="B9"/>
      <c r="C9"/>
      <c r="D9"/>
      <c r="E9"/>
      <c r="F9"/>
      <c r="G9"/>
      <c r="I9"/>
    </row>
    <row r="10" spans="1:9" ht="15">
      <c r="A10"/>
      <c r="B10" s="10" t="s">
        <v>47</v>
      </c>
      <c r="C10" s="13">
        <v>20695</v>
      </c>
      <c r="D10" s="13">
        <v>28120</v>
      </c>
      <c r="E10" s="13">
        <v>38320</v>
      </c>
      <c r="F10"/>
      <c r="G10"/>
      <c r="I10"/>
    </row>
    <row r="11" spans="1:9" ht="15">
      <c r="A11"/>
      <c r="B11"/>
      <c r="C11"/>
      <c r="D11"/>
      <c r="E11"/>
      <c r="F11"/>
      <c r="G11"/>
      <c r="I11"/>
    </row>
    <row r="12" spans="1:9" ht="15">
      <c r="A12"/>
      <c r="B12" s="12" t="s">
        <v>48</v>
      </c>
      <c r="C12" s="12">
        <v>7500</v>
      </c>
      <c r="D12" s="12">
        <v>10000</v>
      </c>
      <c r="E12" s="12">
        <v>13000</v>
      </c>
      <c r="F12"/>
      <c r="G12"/>
      <c r="I12"/>
    </row>
    <row r="13" spans="1:9" ht="15">
      <c r="A13"/>
      <c r="B13" s="12" t="s">
        <v>49</v>
      </c>
      <c r="C13" s="12">
        <v>1250</v>
      </c>
      <c r="D13" s="12">
        <v>2250</v>
      </c>
      <c r="E13" s="12">
        <v>3550</v>
      </c>
      <c r="F13"/>
      <c r="G13"/>
      <c r="I13"/>
    </row>
    <row r="14" spans="1:9" ht="15">
      <c r="A14"/>
      <c r="B14" s="12" t="s">
        <v>50</v>
      </c>
      <c r="C14" s="12">
        <v>6250</v>
      </c>
      <c r="D14" s="12">
        <v>7750</v>
      </c>
      <c r="E14" s="12">
        <v>9450</v>
      </c>
      <c r="F14"/>
      <c r="G14"/>
      <c r="I14"/>
    </row>
    <row r="15" spans="1:9" ht="15">
      <c r="A15"/>
      <c r="B15" s="12" t="s">
        <v>51</v>
      </c>
      <c r="C15" s="12">
        <v>4000</v>
      </c>
      <c r="D15" s="12">
        <v>6000</v>
      </c>
      <c r="E15" s="12">
        <v>8000</v>
      </c>
      <c r="F15"/>
      <c r="G15"/>
      <c r="I15"/>
    </row>
    <row r="16" spans="1:9" ht="15">
      <c r="A16"/>
      <c r="B16" s="12" t="s">
        <v>52</v>
      </c>
      <c r="C16" s="12">
        <v>2000</v>
      </c>
      <c r="D16" s="12">
        <v>3000</v>
      </c>
      <c r="E16" s="12">
        <v>4000</v>
      </c>
      <c r="F16"/>
      <c r="G16"/>
      <c r="I16"/>
    </row>
    <row r="17" spans="1:9" ht="15">
      <c r="A17"/>
      <c r="B17" s="12" t="s">
        <v>53</v>
      </c>
      <c r="C17" s="12">
        <v>2000</v>
      </c>
      <c r="D17" s="12">
        <v>3000</v>
      </c>
      <c r="E17" s="12">
        <v>4000</v>
      </c>
      <c r="F17"/>
      <c r="G17"/>
      <c r="I17"/>
    </row>
    <row r="18" spans="1:9" ht="15">
      <c r="A18"/>
      <c r="B18"/>
      <c r="C18"/>
      <c r="D18"/>
      <c r="E18"/>
      <c r="F18"/>
      <c r="G18"/>
      <c r="I18"/>
    </row>
    <row r="19" spans="1:9" ht="15">
      <c r="A19"/>
      <c r="B19" s="12" t="s">
        <v>54</v>
      </c>
      <c r="C19" s="12">
        <v>12445</v>
      </c>
      <c r="D19" s="12">
        <v>17370</v>
      </c>
      <c r="E19" s="12">
        <v>24870</v>
      </c>
      <c r="F19"/>
      <c r="G19"/>
      <c r="I19"/>
    </row>
    <row r="20" spans="1:9" ht="15">
      <c r="A20"/>
      <c r="B20"/>
      <c r="C20"/>
      <c r="D20"/>
      <c r="E20"/>
      <c r="F20"/>
      <c r="G20"/>
      <c r="I20"/>
    </row>
    <row r="21" spans="1:9" ht="15">
      <c r="A21"/>
      <c r="B21" s="10" t="s">
        <v>47</v>
      </c>
      <c r="C21" s="13">
        <v>20695</v>
      </c>
      <c r="D21" s="13">
        <v>28120</v>
      </c>
      <c r="E21" s="13">
        <v>38320</v>
      </c>
      <c r="F21"/>
      <c r="G21"/>
      <c r="I21"/>
    </row>
    <row r="22" spans="1:9" ht="15">
      <c r="A22"/>
      <c r="B22" s="12" t="s">
        <v>55</v>
      </c>
      <c r="C22" s="12">
        <f>C10-C21</f>
        <v>0</v>
      </c>
      <c r="D22" s="12">
        <f>D10-D21</f>
        <v>0</v>
      </c>
      <c r="E22" s="12">
        <f>E10-E21</f>
        <v>0</v>
      </c>
      <c r="F22"/>
      <c r="G22"/>
      <c r="I22"/>
    </row>
    <row r="23" spans="1:9" ht="15">
      <c r="A23"/>
      <c r="B23"/>
      <c r="C23"/>
      <c r="D23"/>
      <c r="E23"/>
      <c r="F23"/>
      <c r="G23"/>
      <c r="I23"/>
    </row>
    <row r="24" spans="1:9" ht="15">
      <c r="A24"/>
      <c r="B24" s="8" t="s">
        <v>56</v>
      </c>
      <c r="C24" s="9">
        <f>C3</f>
        <v>2015</v>
      </c>
      <c r="D24" s="9">
        <f>D3</f>
        <v>2016</v>
      </c>
      <c r="E24" s="9">
        <f>E3</f>
        <v>2017</v>
      </c>
      <c r="F24" s="14"/>
      <c r="G24" s="14"/>
      <c r="I24"/>
    </row>
    <row r="25" spans="1:9" ht="15">
      <c r="A25"/>
      <c r="B25"/>
      <c r="C25"/>
      <c r="D25"/>
      <c r="E25"/>
      <c r="F25"/>
      <c r="G25"/>
      <c r="I25"/>
    </row>
    <row r="26" spans="1:9" ht="15">
      <c r="A26"/>
      <c r="B26" s="12" t="s">
        <v>57</v>
      </c>
      <c r="C26" s="12">
        <v>24000</v>
      </c>
      <c r="D26" s="12">
        <v>36000</v>
      </c>
      <c r="E26" s="12">
        <v>52000</v>
      </c>
      <c r="F26"/>
      <c r="G26"/>
      <c r="I26"/>
    </row>
    <row r="27" spans="1:9" ht="15">
      <c r="A27"/>
      <c r="B27" s="12" t="s">
        <v>58</v>
      </c>
      <c r="C27" s="12">
        <v>12000</v>
      </c>
      <c r="D27" s="12">
        <v>21000</v>
      </c>
      <c r="E27" s="12">
        <v>32000</v>
      </c>
      <c r="F27"/>
      <c r="G27"/>
      <c r="I27"/>
    </row>
    <row r="28" spans="1:9" ht="15">
      <c r="A28"/>
      <c r="B28" s="12" t="s">
        <v>59</v>
      </c>
      <c r="C28" s="15">
        <v>12000</v>
      </c>
      <c r="D28" s="15">
        <v>15000</v>
      </c>
      <c r="E28" s="15">
        <v>20000</v>
      </c>
      <c r="F28"/>
      <c r="G28"/>
      <c r="I28"/>
    </row>
    <row r="29" spans="1:9" ht="15">
      <c r="A29"/>
      <c r="B29"/>
      <c r="C29"/>
      <c r="D29"/>
      <c r="E29"/>
      <c r="F29"/>
      <c r="G29"/>
      <c r="I29"/>
    </row>
    <row r="30" spans="1:9" ht="15">
      <c r="A30"/>
      <c r="B30" s="12" t="s">
        <v>60</v>
      </c>
      <c r="C30" s="12">
        <v>1000</v>
      </c>
      <c r="D30" s="12">
        <v>1500</v>
      </c>
      <c r="E30" s="12">
        <v>2000</v>
      </c>
      <c r="F30"/>
      <c r="G30"/>
      <c r="I30"/>
    </row>
    <row r="31" spans="1:9" ht="15">
      <c r="A31"/>
      <c r="B31" s="12" t="s">
        <v>61</v>
      </c>
      <c r="C31" s="12">
        <v>600</v>
      </c>
      <c r="D31" s="12">
        <v>600</v>
      </c>
      <c r="E31" s="12">
        <v>600</v>
      </c>
      <c r="F31"/>
      <c r="G31"/>
      <c r="I31"/>
    </row>
    <row r="32" spans="1:9" ht="15">
      <c r="A32"/>
      <c r="B32" s="12" t="s">
        <v>62</v>
      </c>
      <c r="C32" s="15">
        <v>10400</v>
      </c>
      <c r="D32" s="15">
        <v>12900</v>
      </c>
      <c r="E32" s="15">
        <v>17400</v>
      </c>
      <c r="F32"/>
      <c r="G32"/>
      <c r="I32"/>
    </row>
    <row r="33" spans="1:9" ht="15">
      <c r="A33"/>
      <c r="B33" s="12" t="s">
        <v>63</v>
      </c>
      <c r="C33" s="12">
        <v>750</v>
      </c>
      <c r="D33" s="12">
        <v>1000</v>
      </c>
      <c r="E33" s="12">
        <v>1300</v>
      </c>
      <c r="F33"/>
      <c r="G33"/>
      <c r="I33"/>
    </row>
    <row r="34" spans="1:9" ht="15">
      <c r="A34"/>
      <c r="B34" s="12" t="s">
        <v>64</v>
      </c>
      <c r="C34" s="15">
        <v>9650</v>
      </c>
      <c r="D34" s="15">
        <v>11900</v>
      </c>
      <c r="E34" s="15">
        <v>16100</v>
      </c>
      <c r="F34"/>
      <c r="G34"/>
      <c r="I34"/>
    </row>
    <row r="35" spans="1:9" ht="15">
      <c r="A35"/>
      <c r="B35" s="12" t="s">
        <v>65</v>
      </c>
      <c r="C35" s="12">
        <v>200</v>
      </c>
      <c r="D35" s="12">
        <v>150</v>
      </c>
      <c r="E35" s="12">
        <v>100</v>
      </c>
      <c r="F35"/>
      <c r="G35"/>
      <c r="I35"/>
    </row>
    <row r="36" spans="1:9" ht="15">
      <c r="A36"/>
      <c r="B36" s="12" t="s">
        <v>66</v>
      </c>
      <c r="C36" s="15">
        <v>9450</v>
      </c>
      <c r="D36" s="15">
        <v>11750</v>
      </c>
      <c r="E36" s="15">
        <v>16000</v>
      </c>
      <c r="F36"/>
      <c r="G36"/>
      <c r="I36"/>
    </row>
    <row r="37" spans="1:9" ht="15">
      <c r="A37"/>
      <c r="B37" s="12" t="s">
        <v>67</v>
      </c>
      <c r="C37" s="12">
        <v>2835</v>
      </c>
      <c r="D37" s="12">
        <v>3525</v>
      </c>
      <c r="E37" s="12">
        <v>4800</v>
      </c>
      <c r="F37" s="16"/>
      <c r="G37"/>
      <c r="I37"/>
    </row>
    <row r="38" spans="1:9" ht="15">
      <c r="A38"/>
      <c r="B38" s="12" t="s">
        <v>68</v>
      </c>
      <c r="C38" s="15">
        <v>6615</v>
      </c>
      <c r="D38" s="15">
        <v>8225</v>
      </c>
      <c r="E38" s="15">
        <v>11200</v>
      </c>
      <c r="G38"/>
      <c r="I38"/>
    </row>
    <row r="39" spans="1:9" ht="15">
      <c r="A39"/>
      <c r="B39" s="12" t="s">
        <v>69</v>
      </c>
      <c r="C39" s="12">
        <v>200</v>
      </c>
      <c r="D39" s="12">
        <v>300</v>
      </c>
      <c r="E39" s="12">
        <v>500</v>
      </c>
      <c r="G39"/>
      <c r="I39"/>
    </row>
    <row r="40" spans="1:9" ht="15">
      <c r="A40"/>
      <c r="B40" s="12" t="s">
        <v>70</v>
      </c>
      <c r="C40" s="12">
        <v>6415</v>
      </c>
      <c r="D40" s="12">
        <v>7925</v>
      </c>
      <c r="E40" s="12">
        <v>10700</v>
      </c>
      <c r="G40"/>
      <c r="I40"/>
    </row>
    <row r="41" spans="1:9" ht="15">
      <c r="A41"/>
      <c r="B41"/>
      <c r="C41"/>
      <c r="D41"/>
      <c r="E41"/>
      <c r="G41"/>
      <c r="I41"/>
    </row>
    <row r="42" spans="1:9" ht="15">
      <c r="A42"/>
      <c r="B42" s="8" t="s">
        <v>71</v>
      </c>
      <c r="C42" s="9">
        <f>C3</f>
        <v>2015</v>
      </c>
      <c r="D42" s="9">
        <f>D3</f>
        <v>2016</v>
      </c>
      <c r="E42" s="9">
        <f>E3</f>
        <v>2017</v>
      </c>
      <c r="G42"/>
      <c r="I42"/>
    </row>
    <row r="43" spans="1:9" ht="15">
      <c r="A43"/>
      <c r="B43"/>
      <c r="C43" s="17"/>
      <c r="D43"/>
      <c r="E43"/>
      <c r="G43"/>
      <c r="I43"/>
    </row>
    <row r="44" spans="1:9" ht="15">
      <c r="A44"/>
      <c r="B44" s="10" t="s">
        <v>72</v>
      </c>
      <c r="C44"/>
      <c r="D44"/>
      <c r="E44"/>
      <c r="G44"/>
      <c r="I44"/>
    </row>
    <row r="45" spans="1:9" ht="15">
      <c r="A45"/>
      <c r="B45"/>
      <c r="C45"/>
      <c r="D45"/>
      <c r="E45"/>
      <c r="G45"/>
      <c r="I45"/>
    </row>
    <row r="46" spans="1:9" ht="15">
      <c r="A46"/>
      <c r="B46" s="12" t="s">
        <v>73</v>
      </c>
      <c r="C46" s="12">
        <v>6615</v>
      </c>
      <c r="D46" s="12">
        <v>8225</v>
      </c>
      <c r="E46" s="12">
        <v>11200</v>
      </c>
      <c r="G46"/>
      <c r="I46"/>
    </row>
    <row r="47" spans="1:9" ht="15">
      <c r="A47"/>
      <c r="B47" s="12" t="s">
        <v>74</v>
      </c>
      <c r="C47" s="12">
        <v>750</v>
      </c>
      <c r="D47" s="12">
        <v>1000</v>
      </c>
      <c r="E47" s="12">
        <v>1300</v>
      </c>
      <c r="G47"/>
      <c r="I47"/>
    </row>
    <row r="48" spans="1:9" ht="15">
      <c r="A48"/>
      <c r="B48" s="12" t="s">
        <v>75</v>
      </c>
      <c r="C48" s="12">
        <v>-1000</v>
      </c>
      <c r="D48" s="12">
        <v>-1000</v>
      </c>
      <c r="E48" s="12">
        <v>-1000</v>
      </c>
      <c r="G48"/>
      <c r="I48"/>
    </row>
    <row r="49" spans="1:9" ht="15">
      <c r="A49"/>
      <c r="B49" s="12" t="s">
        <v>76</v>
      </c>
      <c r="C49" s="13">
        <v>6365</v>
      </c>
      <c r="D49" s="13">
        <v>8225</v>
      </c>
      <c r="E49" s="13">
        <v>11500</v>
      </c>
      <c r="G49"/>
      <c r="I49"/>
    </row>
    <row r="50" spans="1:9" ht="15">
      <c r="A50"/>
      <c r="B50"/>
      <c r="C50"/>
      <c r="D50"/>
      <c r="E50"/>
      <c r="G50"/>
      <c r="I50"/>
    </row>
    <row r="51" spans="1:9" ht="15">
      <c r="A51"/>
      <c r="B51" s="10" t="s">
        <v>77</v>
      </c>
      <c r="C51"/>
      <c r="D51"/>
      <c r="E51"/>
      <c r="G51"/>
      <c r="I51"/>
    </row>
    <row r="52" spans="1:9" ht="15">
      <c r="A52"/>
      <c r="B52"/>
      <c r="C52"/>
      <c r="D52"/>
      <c r="E52"/>
      <c r="G52"/>
      <c r="I52"/>
    </row>
    <row r="53" spans="1:9" ht="15">
      <c r="A53"/>
      <c r="B53" s="12" t="s">
        <v>78</v>
      </c>
      <c r="C53" s="12">
        <v>-2500</v>
      </c>
      <c r="D53" s="12">
        <v>-2500</v>
      </c>
      <c r="E53" s="12">
        <v>-3000</v>
      </c>
      <c r="G53"/>
      <c r="I53"/>
    </row>
    <row r="54" spans="1:9" ht="15">
      <c r="A54"/>
      <c r="B54"/>
      <c r="C54"/>
      <c r="D54"/>
      <c r="E54"/>
      <c r="G54"/>
      <c r="I54"/>
    </row>
    <row r="55" spans="1:9" ht="15">
      <c r="A55"/>
      <c r="B55" s="10" t="s">
        <v>79</v>
      </c>
      <c r="C55" s="13">
        <v>-2500</v>
      </c>
      <c r="D55" s="13">
        <v>-2500</v>
      </c>
      <c r="E55" s="13">
        <v>-3000</v>
      </c>
      <c r="G55"/>
      <c r="I55"/>
    </row>
    <row r="56" spans="1:9" ht="15">
      <c r="A56"/>
      <c r="B56"/>
      <c r="C56"/>
      <c r="D56"/>
      <c r="E56"/>
      <c r="G56"/>
      <c r="I56"/>
    </row>
    <row r="57" spans="1:9" ht="15">
      <c r="A57"/>
      <c r="B57" s="18" t="s">
        <v>80</v>
      </c>
      <c r="C57"/>
      <c r="D57"/>
      <c r="E57"/>
      <c r="G57"/>
      <c r="I57"/>
    </row>
    <row r="58" spans="1:9" ht="15">
      <c r="A58"/>
      <c r="B58"/>
      <c r="C58"/>
      <c r="D58"/>
      <c r="E58"/>
      <c r="G58"/>
      <c r="I58"/>
    </row>
    <row r="59" spans="1:9" ht="15">
      <c r="A59"/>
      <c r="B59" s="12" t="s">
        <v>69</v>
      </c>
      <c r="C59" s="12">
        <v>200</v>
      </c>
      <c r="D59" s="12">
        <v>300</v>
      </c>
      <c r="E59" s="12">
        <v>500</v>
      </c>
      <c r="G59"/>
      <c r="I59"/>
    </row>
    <row r="60" spans="1:9" ht="15">
      <c r="A60"/>
      <c r="B60" s="12" t="s">
        <v>81</v>
      </c>
      <c r="C60" s="12">
        <v>-500</v>
      </c>
      <c r="D60" s="12">
        <v>-500</v>
      </c>
      <c r="E60" s="12">
        <v>-500</v>
      </c>
      <c r="G60"/>
      <c r="I60"/>
    </row>
    <row r="61" spans="1:9" ht="15">
      <c r="A61"/>
      <c r="B61" s="12" t="s">
        <v>82</v>
      </c>
      <c r="C61" s="12">
        <v>0</v>
      </c>
      <c r="D61" s="12">
        <v>0</v>
      </c>
      <c r="E61" s="12">
        <v>0</v>
      </c>
      <c r="G61"/>
      <c r="I61"/>
    </row>
    <row r="62" spans="1:9" ht="15">
      <c r="A62"/>
      <c r="B62"/>
      <c r="C62"/>
      <c r="D62"/>
      <c r="E62"/>
      <c r="G62"/>
      <c r="I62"/>
    </row>
    <row r="63" spans="1:9" ht="15">
      <c r="A63"/>
      <c r="B63" s="12" t="s">
        <v>83</v>
      </c>
      <c r="C63" s="13">
        <v>-700</v>
      </c>
      <c r="D63" s="13">
        <v>-800</v>
      </c>
      <c r="E63" s="13">
        <v>-1000</v>
      </c>
      <c r="G63"/>
      <c r="I63"/>
    </row>
    <row r="64" spans="1:9" ht="15">
      <c r="A64"/>
      <c r="B64"/>
      <c r="C64"/>
      <c r="D64"/>
      <c r="E64"/>
      <c r="G64"/>
      <c r="I64"/>
    </row>
    <row r="65" spans="1:9" ht="15">
      <c r="A65"/>
      <c r="B65" s="12" t="s">
        <v>84</v>
      </c>
      <c r="C65" s="12">
        <v>3165</v>
      </c>
      <c r="D65" s="12">
        <v>4925</v>
      </c>
      <c r="E65" s="12">
        <v>7500</v>
      </c>
      <c r="G65"/>
      <c r="I65"/>
    </row>
    <row r="66" spans="1:9" ht="15">
      <c r="A66"/>
      <c r="B66" s="12" t="s">
        <v>85</v>
      </c>
      <c r="C66" s="12">
        <v>9280</v>
      </c>
      <c r="D66" s="12">
        <v>12445</v>
      </c>
      <c r="E66" s="12">
        <v>17370</v>
      </c>
      <c r="G66"/>
      <c r="I66"/>
    </row>
    <row r="67" spans="1:9" ht="15">
      <c r="A67"/>
      <c r="B67" s="12" t="s">
        <v>86</v>
      </c>
      <c r="C67" s="15">
        <v>12445</v>
      </c>
      <c r="D67" s="15">
        <v>17370</v>
      </c>
      <c r="E67" s="15">
        <v>24870</v>
      </c>
      <c r="G67"/>
      <c r="I67"/>
    </row>
    <row r="68" spans="1:9" ht="15">
      <c r="A68"/>
      <c r="B68"/>
      <c r="C68"/>
      <c r="D68"/>
      <c r="E68"/>
      <c r="G68"/>
      <c r="I68"/>
    </row>
    <row r="69" spans="1:9" ht="15">
      <c r="A69"/>
      <c r="B69" s="12" t="s">
        <v>87</v>
      </c>
      <c r="C69" s="12">
        <v>1000</v>
      </c>
      <c r="D69" s="12">
        <v>1000</v>
      </c>
      <c r="E69" s="12">
        <v>1000</v>
      </c>
      <c r="G69"/>
      <c r="I69"/>
    </row>
    <row r="70" spans="1:9" ht="15">
      <c r="A70"/>
      <c r="B70" s="12" t="s">
        <v>88</v>
      </c>
      <c r="C70" s="19">
        <f>C38/C69</f>
        <v>6.615</v>
      </c>
      <c r="D70" s="19">
        <f>D38/D69</f>
        <v>8.225</v>
      </c>
      <c r="E70" s="19">
        <f>E38/E69</f>
        <v>11.2</v>
      </c>
      <c r="G70"/>
      <c r="I70"/>
    </row>
    <row r="71" spans="1:9" ht="15">
      <c r="A71"/>
      <c r="B71" s="12" t="s">
        <v>89</v>
      </c>
      <c r="C71" s="12">
        <f>C72*C69</f>
        <v>20000</v>
      </c>
      <c r="D71" s="12">
        <f>D72*D69</f>
        <v>40000</v>
      </c>
      <c r="E71" s="12">
        <f>E72*E69</f>
        <v>90000</v>
      </c>
      <c r="G71"/>
      <c r="I71"/>
    </row>
    <row r="72" spans="1:9" ht="15">
      <c r="A72"/>
      <c r="B72" s="12" t="s">
        <v>90</v>
      </c>
      <c r="C72" s="12">
        <v>20</v>
      </c>
      <c r="D72" s="12">
        <v>40</v>
      </c>
      <c r="E72" s="12">
        <v>90</v>
      </c>
      <c r="G72"/>
      <c r="I72"/>
    </row>
    <row r="73" spans="1:9" ht="15">
      <c r="A73"/>
      <c r="B73" s="11"/>
      <c r="C73"/>
      <c r="D73"/>
      <c r="E73"/>
      <c r="G73"/>
      <c r="I73"/>
    </row>
    <row r="74" spans="1:9" ht="15">
      <c r="A74" s="12" t="s">
        <v>91</v>
      </c>
      <c r="B74" s="9" t="s">
        <v>92</v>
      </c>
      <c r="C74" s="9">
        <v>2015</v>
      </c>
      <c r="D74" s="9">
        <v>2016</v>
      </c>
      <c r="E74" s="9">
        <v>2017</v>
      </c>
      <c r="G74"/>
      <c r="I74" s="12"/>
    </row>
    <row r="75" spans="2:9" ht="15">
      <c r="B75" s="20" t="s">
        <v>17</v>
      </c>
      <c r="C75" s="21"/>
      <c r="D75" s="21"/>
      <c r="E75" s="21"/>
      <c r="G75"/>
      <c r="I75"/>
    </row>
    <row r="76" spans="2:9" ht="15">
      <c r="B76" s="20" t="s">
        <v>18</v>
      </c>
      <c r="C76" s="22"/>
      <c r="D76" s="22"/>
      <c r="E76" s="22"/>
      <c r="G76"/>
      <c r="I76"/>
    </row>
    <row r="77" spans="2:9" ht="15">
      <c r="B77" s="20" t="s">
        <v>93</v>
      </c>
      <c r="C77" s="23"/>
      <c r="D77" s="23"/>
      <c r="E77" s="23"/>
      <c r="G77"/>
      <c r="I77"/>
    </row>
    <row r="78" spans="2:9" ht="15">
      <c r="B78" s="20" t="s">
        <v>20</v>
      </c>
      <c r="C78" s="24"/>
      <c r="D78" s="24"/>
      <c r="E78" s="24"/>
      <c r="G78"/>
      <c r="I78"/>
    </row>
    <row r="79" spans="2:9" ht="15">
      <c r="B79" s="20" t="s">
        <v>21</v>
      </c>
      <c r="C79" s="24"/>
      <c r="D79" s="24"/>
      <c r="E79" s="24"/>
      <c r="G79"/>
      <c r="I79"/>
    </row>
    <row r="80" spans="2:9" ht="15">
      <c r="B80" s="20" t="s">
        <v>22</v>
      </c>
      <c r="C80" s="24"/>
      <c r="D80" s="24"/>
      <c r="E80" s="24"/>
      <c r="G80"/>
      <c r="I80"/>
    </row>
    <row r="81" spans="2:9" ht="15">
      <c r="B81" s="20" t="s">
        <v>23</v>
      </c>
      <c r="C81" s="24"/>
      <c r="D81" s="24"/>
      <c r="E81" s="24"/>
      <c r="G81"/>
      <c r="I81"/>
    </row>
    <row r="82" spans="2:9" ht="15">
      <c r="B82" s="20" t="s">
        <v>24</v>
      </c>
      <c r="C82" s="24"/>
      <c r="D82" s="24"/>
      <c r="E82" s="24"/>
      <c r="G82"/>
      <c r="I82"/>
    </row>
    <row r="83" spans="2:9" ht="15">
      <c r="B83" s="20" t="s">
        <v>25</v>
      </c>
      <c r="C83" s="24"/>
      <c r="D83" s="24"/>
      <c r="E83" s="24"/>
      <c r="G83"/>
      <c r="I83"/>
    </row>
    <row r="84" spans="2:9" ht="15">
      <c r="B84" s="20" t="s">
        <v>26</v>
      </c>
      <c r="C84" s="24"/>
      <c r="D84" s="24"/>
      <c r="E84" s="24"/>
      <c r="G84"/>
      <c r="I84"/>
    </row>
    <row r="85" spans="2:9" ht="15">
      <c r="B85" s="20" t="s">
        <v>27</v>
      </c>
      <c r="C85" s="24"/>
      <c r="D85" s="24"/>
      <c r="E85" s="24"/>
      <c r="G85"/>
      <c r="I85"/>
    </row>
    <row r="86" spans="2:9" ht="15">
      <c r="B86" s="20" t="s">
        <v>28</v>
      </c>
      <c r="C86" s="24"/>
      <c r="D86" s="24"/>
      <c r="E86" s="24"/>
      <c r="G86"/>
      <c r="I86"/>
    </row>
    <row r="87" spans="2:9" ht="15">
      <c r="B87" s="20" t="s">
        <v>29</v>
      </c>
      <c r="C87" s="24"/>
      <c r="D87" s="24"/>
      <c r="E87" s="24"/>
      <c r="G87"/>
      <c r="I87"/>
    </row>
    <row r="88" spans="2:9" ht="15">
      <c r="B88"/>
      <c r="C88"/>
      <c r="D88"/>
      <c r="E88"/>
      <c r="G88" s="12" t="s">
        <v>94</v>
      </c>
      <c r="I88" s="25">
        <f>SUM(I75:I87)</f>
        <v>0</v>
      </c>
    </row>
    <row r="89" spans="2:5" ht="15">
      <c r="B89"/>
      <c r="C89"/>
      <c r="D89"/>
      <c r="E89"/>
    </row>
    <row r="90" spans="2:5" ht="15">
      <c r="B90"/>
      <c r="C90"/>
      <c r="D90"/>
      <c r="E90"/>
    </row>
    <row r="91" spans="2:5" ht="15">
      <c r="B91"/>
      <c r="C91"/>
      <c r="D91"/>
      <c r="E91"/>
    </row>
    <row r="92" spans="2:5" ht="15">
      <c r="B92"/>
      <c r="C92"/>
      <c r="D92"/>
      <c r="E92"/>
    </row>
    <row r="93" spans="2:5" ht="15">
      <c r="B93"/>
      <c r="C93"/>
      <c r="D93"/>
      <c r="E93"/>
    </row>
    <row r="94" spans="2:5" ht="15">
      <c r="B94"/>
      <c r="C94"/>
      <c r="D94"/>
      <c r="E94"/>
    </row>
    <row r="95" spans="2:5" ht="15">
      <c r="B95"/>
      <c r="C95"/>
      <c r="D95"/>
      <c r="E95"/>
    </row>
    <row r="96" spans="2:5" ht="15">
      <c r="B96"/>
      <c r="C96"/>
      <c r="D96"/>
      <c r="E96"/>
    </row>
    <row r="97" spans="2:5" ht="15">
      <c r="B97"/>
      <c r="C97"/>
      <c r="D97"/>
      <c r="E97"/>
    </row>
    <row r="98" spans="2:5" ht="15">
      <c r="B98"/>
      <c r="C98"/>
      <c r="D98"/>
      <c r="E98"/>
    </row>
    <row r="99" spans="2:5" ht="15">
      <c r="B99"/>
      <c r="C99"/>
      <c r="D99"/>
      <c r="E99"/>
    </row>
    <row r="100" spans="2:5" ht="15">
      <c r="B100"/>
      <c r="C100"/>
      <c r="D100"/>
      <c r="E100"/>
    </row>
    <row r="101" spans="2:5" ht="15">
      <c r="B101"/>
      <c r="C101"/>
      <c r="D101"/>
      <c r="E101"/>
    </row>
    <row r="102" spans="2:5" ht="15">
      <c r="B102"/>
      <c r="C102"/>
      <c r="D102"/>
      <c r="E102"/>
    </row>
    <row r="103" spans="2:5" ht="15">
      <c r="B103"/>
      <c r="C103"/>
      <c r="D103"/>
      <c r="E103"/>
    </row>
    <row r="104" spans="2:5" ht="15">
      <c r="B104"/>
      <c r="C104"/>
      <c r="D104"/>
      <c r="E104"/>
    </row>
    <row r="105" spans="2:5" ht="15">
      <c r="B105"/>
      <c r="C105"/>
      <c r="D105"/>
      <c r="E105"/>
    </row>
    <row r="106" spans="2:5" ht="15">
      <c r="B106"/>
      <c r="C106"/>
      <c r="D106"/>
      <c r="E106"/>
    </row>
    <row r="107" spans="2:5" ht="15">
      <c r="B107"/>
      <c r="C107"/>
      <c r="D107"/>
      <c r="E107"/>
    </row>
    <row r="108" spans="2:5" ht="15">
      <c r="B108"/>
      <c r="C108"/>
      <c r="D108"/>
      <c r="E108"/>
    </row>
    <row r="109" spans="2:5" ht="15">
      <c r="B109"/>
      <c r="C109"/>
      <c r="D109"/>
      <c r="E109"/>
    </row>
    <row r="110" spans="2:5" ht="15">
      <c r="B110"/>
      <c r="C110"/>
      <c r="D110"/>
      <c r="E110"/>
    </row>
    <row r="111" spans="2:5" ht="15">
      <c r="B111"/>
      <c r="C111"/>
      <c r="D111"/>
      <c r="E111"/>
    </row>
    <row r="112" spans="2:5" ht="15">
      <c r="B112"/>
      <c r="C112"/>
      <c r="D112"/>
      <c r="E112"/>
    </row>
    <row r="113" spans="2:5" ht="15">
      <c r="B113"/>
      <c r="C113"/>
      <c r="D113"/>
      <c r="E113"/>
    </row>
    <row r="114" spans="2:5" ht="15">
      <c r="B114"/>
      <c r="C114"/>
      <c r="D114"/>
      <c r="E114"/>
    </row>
    <row r="115" spans="2:5" ht="15">
      <c r="B115"/>
      <c r="C115"/>
      <c r="D115"/>
      <c r="E115"/>
    </row>
    <row r="116" spans="2:5" ht="15">
      <c r="B116"/>
      <c r="C116"/>
      <c r="D116"/>
      <c r="E116"/>
    </row>
    <row r="117" spans="2:5" ht="15">
      <c r="B117"/>
      <c r="C117"/>
      <c r="D117"/>
      <c r="E117"/>
    </row>
    <row r="118" spans="2:5" ht="15">
      <c r="B118"/>
      <c r="C118"/>
      <c r="D118"/>
      <c r="E118"/>
    </row>
    <row r="119" spans="2:5" ht="15">
      <c r="B119"/>
      <c r="C119"/>
      <c r="D119"/>
      <c r="E119"/>
    </row>
    <row r="120" spans="2:5" ht="15">
      <c r="B120"/>
      <c r="C120"/>
      <c r="D120"/>
      <c r="E120"/>
    </row>
    <row r="121" spans="2:5" ht="15">
      <c r="B121"/>
      <c r="C121"/>
      <c r="D121"/>
      <c r="E121"/>
    </row>
    <row r="122" spans="2:5" ht="15">
      <c r="B122"/>
      <c r="C122"/>
      <c r="D122"/>
      <c r="E122"/>
    </row>
    <row r="123" spans="2:5" ht="15">
      <c r="B123"/>
      <c r="C123"/>
      <c r="D123"/>
      <c r="E123"/>
    </row>
    <row r="124" spans="2:5" ht="15">
      <c r="B124"/>
      <c r="C124"/>
      <c r="D124"/>
      <c r="E124"/>
    </row>
    <row r="125" spans="2:5" ht="15">
      <c r="B125"/>
      <c r="C125"/>
      <c r="D125"/>
      <c r="E125"/>
    </row>
    <row r="126" spans="2:5" ht="15">
      <c r="B126"/>
      <c r="C126"/>
      <c r="D126"/>
      <c r="E126"/>
    </row>
    <row r="127" spans="2:5" ht="15">
      <c r="B127"/>
      <c r="C127"/>
      <c r="D127"/>
      <c r="E127"/>
    </row>
    <row r="128" spans="2:5" ht="15">
      <c r="B128"/>
      <c r="C128"/>
      <c r="D128"/>
      <c r="E128"/>
    </row>
    <row r="129" spans="2:5" ht="15">
      <c r="B129"/>
      <c r="C129"/>
      <c r="D129"/>
      <c r="E129"/>
    </row>
    <row r="130" spans="2:5" ht="15">
      <c r="B130"/>
      <c r="C130"/>
      <c r="D130"/>
      <c r="E130"/>
    </row>
    <row r="131" spans="2:5" ht="15">
      <c r="B131"/>
      <c r="C131"/>
      <c r="D131"/>
      <c r="E131"/>
    </row>
    <row r="132" spans="2:5" ht="15">
      <c r="B132" s="18" t="s">
        <v>95</v>
      </c>
      <c r="C132"/>
      <c r="D132"/>
      <c r="E132"/>
    </row>
    <row r="133" spans="2:5" ht="15">
      <c r="B133" s="10" t="s">
        <v>17</v>
      </c>
      <c r="C133" s="26">
        <f>C38/C26</f>
        <v>0.275625</v>
      </c>
      <c r="D133" s="26">
        <f>D38/D26</f>
        <v>0.22847222222222222</v>
      </c>
      <c r="E133" s="26">
        <f>E38/E26</f>
        <v>0.2153846153846154</v>
      </c>
    </row>
    <row r="134" spans="2:5" ht="15">
      <c r="B134" s="10" t="s">
        <v>96</v>
      </c>
      <c r="C134" s="19">
        <f>C26/C21</f>
        <v>1.1597004107272288</v>
      </c>
      <c r="D134" s="19">
        <f>D26/D21</f>
        <v>1.2802275960170697</v>
      </c>
      <c r="E134" s="19">
        <f>E26/E21</f>
        <v>1.3569937369519833</v>
      </c>
    </row>
    <row r="135" spans="2:5" ht="15">
      <c r="B135" s="10" t="s">
        <v>97</v>
      </c>
      <c r="C135" s="19">
        <f>C21/C7</f>
        <v>1.1069804760631186</v>
      </c>
      <c r="D135" s="19">
        <f>D21/D7</f>
        <v>1.0563486100676183</v>
      </c>
      <c r="E135" s="19">
        <f>E21/E7</f>
        <v>1.0267952840300107</v>
      </c>
    </row>
    <row r="136" spans="2:5" ht="15">
      <c r="B136" s="10" t="s">
        <v>98</v>
      </c>
      <c r="C136" s="26">
        <f>C133*C134*C135</f>
        <v>0.3538379245787644</v>
      </c>
      <c r="D136" s="26">
        <f>D133*D134*D135</f>
        <v>0.30897821187077384</v>
      </c>
      <c r="E136" s="26">
        <f>E133*E134*E135</f>
        <v>0.3001071811361201</v>
      </c>
    </row>
    <row r="137" spans="2:5" ht="15">
      <c r="B137"/>
      <c r="C137"/>
      <c r="D137"/>
      <c r="E137"/>
    </row>
    <row r="138" spans="2:5" ht="15">
      <c r="B138" s="10" t="s">
        <v>99</v>
      </c>
      <c r="C138" s="12">
        <f>C34*(1-0.3)</f>
        <v>6755</v>
      </c>
      <c r="D138" s="12">
        <f>D34*(1-0.3)</f>
        <v>8330</v>
      </c>
      <c r="E138" s="12">
        <f>E34*(1-0.3)</f>
        <v>11270</v>
      </c>
    </row>
    <row r="139" spans="2:5" ht="15">
      <c r="B139" s="10" t="s">
        <v>22</v>
      </c>
      <c r="C139" s="26">
        <f>C138/C10</f>
        <v>0.3264073447692679</v>
      </c>
      <c r="D139" s="26">
        <f>D138/D10</f>
        <v>0.29623044096728307</v>
      </c>
      <c r="E139" s="26">
        <f>E138/E10</f>
        <v>0.29410229645093944</v>
      </c>
    </row>
    <row r="140" spans="2:5" ht="15">
      <c r="B140" s="10"/>
      <c r="C140" s="26"/>
      <c r="D140" s="26"/>
      <c r="E140" s="26"/>
    </row>
    <row r="141" spans="2:5" ht="15">
      <c r="B141" s="10" t="s">
        <v>100</v>
      </c>
      <c r="C141" s="19">
        <f>C70</f>
        <v>6.615</v>
      </c>
      <c r="D141" s="19">
        <f>D70</f>
        <v>8.225</v>
      </c>
      <c r="E141" s="19">
        <f>E70</f>
        <v>11.2</v>
      </c>
    </row>
    <row r="142" spans="2:5" ht="15">
      <c r="B142" s="10"/>
      <c r="C142"/>
      <c r="D142"/>
      <c r="E142"/>
    </row>
    <row r="143" spans="2:5" ht="15">
      <c r="B143" s="10" t="s">
        <v>101</v>
      </c>
      <c r="C143" s="12">
        <f>C49+C55+(C35*(1-0.3))</f>
        <v>4005</v>
      </c>
      <c r="D143" s="12">
        <f>D49+D55+(D35*(1-0.3))</f>
        <v>5830</v>
      </c>
      <c r="E143" s="12">
        <f>E49+E55+(E35*(1-0.3))</f>
        <v>8570</v>
      </c>
    </row>
    <row r="144" spans="2:5" ht="15">
      <c r="B144" s="10" t="s">
        <v>102</v>
      </c>
      <c r="C144" s="12">
        <f>C49+C55+C60</f>
        <v>3365</v>
      </c>
      <c r="D144" s="12">
        <f>D49+D55+D60</f>
        <v>5225</v>
      </c>
      <c r="E144" s="12">
        <f>E49+E55+E60</f>
        <v>8000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5"/>
  <sheetViews>
    <sheetView workbookViewId="0" topLeftCell="A64">
      <selection activeCell="C86" sqref="C86"/>
    </sheetView>
  </sheetViews>
  <sheetFormatPr defaultColWidth="9.140625" defaultRowHeight="15"/>
  <cols>
    <col min="1" max="1" width="9.140625" style="12" customWidth="1"/>
    <col min="2" max="2" width="44.7109375" style="12" customWidth="1"/>
    <col min="3" max="3" width="13.00390625" style="12" customWidth="1"/>
    <col min="4" max="4" width="13.57421875" style="12" customWidth="1"/>
    <col min="5" max="5" width="12.00390625" style="12" customWidth="1"/>
    <col min="6" max="7" width="9.140625" style="12" customWidth="1"/>
    <col min="8" max="8" width="12.00390625" style="12" customWidth="1"/>
    <col min="9" max="16384" width="9.140625" style="12" customWidth="1"/>
  </cols>
  <sheetData>
    <row r="1" spans="1:9" ht="15">
      <c r="A1"/>
      <c r="B1"/>
      <c r="C1"/>
      <c r="D1"/>
      <c r="E1"/>
      <c r="G1"/>
      <c r="I1"/>
    </row>
    <row r="2" spans="1:9" ht="15">
      <c r="A2"/>
      <c r="B2"/>
      <c r="C2"/>
      <c r="D2"/>
      <c r="E2"/>
      <c r="G2"/>
      <c r="I2"/>
    </row>
    <row r="3" spans="1:9" ht="15">
      <c r="A3"/>
      <c r="B3"/>
      <c r="C3"/>
      <c r="D3"/>
      <c r="E3"/>
      <c r="G3"/>
      <c r="I3"/>
    </row>
    <row r="4" spans="1:9" ht="15">
      <c r="A4" s="12" t="s">
        <v>30</v>
      </c>
      <c r="B4" s="8" t="s">
        <v>42</v>
      </c>
      <c r="C4" s="9">
        <v>2015</v>
      </c>
      <c r="D4" s="9">
        <v>2016</v>
      </c>
      <c r="E4" s="9">
        <v>2017</v>
      </c>
      <c r="G4"/>
      <c r="I4"/>
    </row>
    <row r="5" spans="2:9" ht="15.75" customHeight="1">
      <c r="B5" s="11" t="s">
        <v>43</v>
      </c>
      <c r="C5" s="24"/>
      <c r="D5" s="24"/>
      <c r="E5" s="24"/>
      <c r="G5"/>
      <c r="I5"/>
    </row>
    <row r="6" spans="2:9" ht="15">
      <c r="B6" s="12" t="s">
        <v>44</v>
      </c>
      <c r="C6" s="24"/>
      <c r="D6" s="24"/>
      <c r="E6" s="24"/>
      <c r="G6"/>
      <c r="I6"/>
    </row>
    <row r="7" spans="2:9" ht="15">
      <c r="B7" s="12" t="s">
        <v>45</v>
      </c>
      <c r="C7" s="24"/>
      <c r="D7" s="24"/>
      <c r="E7" s="24"/>
      <c r="G7"/>
      <c r="I7"/>
    </row>
    <row r="8" spans="2:9" ht="15">
      <c r="B8" s="12" t="s">
        <v>46</v>
      </c>
      <c r="C8" s="24"/>
      <c r="D8" s="24"/>
      <c r="E8" s="24"/>
      <c r="G8"/>
      <c r="I8"/>
    </row>
    <row r="9" spans="2:9" ht="15">
      <c r="B9"/>
      <c r="C9" s="24"/>
      <c r="D9" s="24"/>
      <c r="E9" s="24"/>
      <c r="G9"/>
      <c r="I9"/>
    </row>
    <row r="10" spans="2:9" ht="15">
      <c r="B10" s="10" t="s">
        <v>47</v>
      </c>
      <c r="C10" s="27"/>
      <c r="D10" s="27"/>
      <c r="E10" s="27"/>
      <c r="G10"/>
      <c r="I10"/>
    </row>
    <row r="11" spans="2:9" ht="15">
      <c r="B11"/>
      <c r="C11" s="24"/>
      <c r="D11" s="24"/>
      <c r="E11" s="24"/>
      <c r="G11"/>
      <c r="I11"/>
    </row>
    <row r="12" spans="2:9" ht="15">
      <c r="B12" s="12" t="s">
        <v>48</v>
      </c>
      <c r="C12" s="24"/>
      <c r="D12" s="24"/>
      <c r="E12" s="24"/>
      <c r="G12"/>
      <c r="I12"/>
    </row>
    <row r="13" spans="2:9" ht="15">
      <c r="B13" s="12" t="s">
        <v>49</v>
      </c>
      <c r="C13" s="24"/>
      <c r="D13" s="24"/>
      <c r="E13" s="24"/>
      <c r="G13"/>
      <c r="I13"/>
    </row>
    <row r="14" spans="2:9" ht="15">
      <c r="B14" s="12" t="s">
        <v>50</v>
      </c>
      <c r="C14" s="24"/>
      <c r="D14" s="24"/>
      <c r="E14" s="24"/>
      <c r="G14"/>
      <c r="I14"/>
    </row>
    <row r="15" spans="2:9" ht="15">
      <c r="B15" s="12" t="s">
        <v>51</v>
      </c>
      <c r="C15" s="24"/>
      <c r="D15" s="24"/>
      <c r="E15" s="24"/>
      <c r="G15"/>
      <c r="I15"/>
    </row>
    <row r="16" spans="2:9" ht="15">
      <c r="B16" s="12" t="s">
        <v>52</v>
      </c>
      <c r="C16" s="24"/>
      <c r="D16" s="24"/>
      <c r="E16" s="24"/>
      <c r="G16"/>
      <c r="I16"/>
    </row>
    <row r="17" spans="2:9" ht="15">
      <c r="B17" s="12" t="s">
        <v>53</v>
      </c>
      <c r="C17" s="24"/>
      <c r="D17" s="24"/>
      <c r="E17" s="24"/>
      <c r="G17"/>
      <c r="I17"/>
    </row>
    <row r="18" spans="2:9" ht="15">
      <c r="B18"/>
      <c r="C18" s="24"/>
      <c r="D18" s="24"/>
      <c r="E18" s="24"/>
      <c r="G18"/>
      <c r="I18"/>
    </row>
    <row r="19" spans="2:9" ht="15">
      <c r="B19" s="12" t="s">
        <v>54</v>
      </c>
      <c r="C19" s="24"/>
      <c r="D19" s="24"/>
      <c r="E19" s="24"/>
      <c r="G19"/>
      <c r="I19"/>
    </row>
    <row r="20" spans="2:9" ht="15">
      <c r="B20"/>
      <c r="C20" s="24"/>
      <c r="D20" s="24"/>
      <c r="E20" s="24"/>
      <c r="G20"/>
      <c r="I20"/>
    </row>
    <row r="21" spans="2:9" ht="15">
      <c r="B21" s="10" t="s">
        <v>47</v>
      </c>
      <c r="C21" s="27"/>
      <c r="D21" s="27"/>
      <c r="E21" s="27"/>
      <c r="G21" s="10" t="s">
        <v>103</v>
      </c>
      <c r="I21" s="28"/>
    </row>
    <row r="22" spans="2:9" ht="15">
      <c r="B22" s="12" t="s">
        <v>55</v>
      </c>
      <c r="C22" s="24"/>
      <c r="D22" s="24"/>
      <c r="E22" s="24"/>
      <c r="G22"/>
      <c r="I22"/>
    </row>
    <row r="23" spans="2:9" ht="15">
      <c r="B23"/>
      <c r="C23"/>
      <c r="D23"/>
      <c r="E23"/>
      <c r="G23"/>
      <c r="I23"/>
    </row>
    <row r="24" spans="2:9" ht="15">
      <c r="B24" s="8" t="s">
        <v>56</v>
      </c>
      <c r="C24" s="9">
        <v>2015</v>
      </c>
      <c r="D24" s="9">
        <v>2016</v>
      </c>
      <c r="E24" s="9">
        <v>2017</v>
      </c>
      <c r="G24"/>
      <c r="I24"/>
    </row>
    <row r="25" spans="2:9" ht="15">
      <c r="B25"/>
      <c r="C25"/>
      <c r="D25"/>
      <c r="E25"/>
      <c r="G25"/>
      <c r="I25"/>
    </row>
    <row r="26" spans="2:9" ht="15">
      <c r="B26" s="12" t="s">
        <v>57</v>
      </c>
      <c r="C26" s="24"/>
      <c r="D26" s="24"/>
      <c r="E26" s="24"/>
      <c r="G26"/>
      <c r="I26"/>
    </row>
    <row r="27" spans="2:9" ht="15">
      <c r="B27" s="12" t="s">
        <v>58</v>
      </c>
      <c r="C27" s="24"/>
      <c r="D27" s="24"/>
      <c r="E27" s="24"/>
      <c r="G27"/>
      <c r="I27"/>
    </row>
    <row r="28" spans="2:9" ht="15">
      <c r="B28" s="12" t="s">
        <v>59</v>
      </c>
      <c r="C28" s="29"/>
      <c r="D28" s="29"/>
      <c r="E28" s="29"/>
      <c r="G28"/>
      <c r="I28"/>
    </row>
    <row r="29" spans="2:9" ht="15">
      <c r="B29"/>
      <c r="C29" s="24"/>
      <c r="D29" s="24"/>
      <c r="E29" s="24"/>
      <c r="G29"/>
      <c r="I29"/>
    </row>
    <row r="30" spans="2:9" ht="15">
      <c r="B30" s="12" t="s">
        <v>60</v>
      </c>
      <c r="C30" s="24"/>
      <c r="D30" s="24"/>
      <c r="E30" s="24"/>
      <c r="G30"/>
      <c r="I30"/>
    </row>
    <row r="31" spans="2:9" ht="15">
      <c r="B31" s="12" t="s">
        <v>61</v>
      </c>
      <c r="C31" s="24"/>
      <c r="D31" s="24"/>
      <c r="E31" s="24"/>
      <c r="G31"/>
      <c r="I31"/>
    </row>
    <row r="32" spans="2:9" ht="15">
      <c r="B32" s="12" t="s">
        <v>62</v>
      </c>
      <c r="C32" s="29"/>
      <c r="D32" s="29"/>
      <c r="E32" s="29"/>
      <c r="G32"/>
      <c r="I32"/>
    </row>
    <row r="33" spans="2:9" ht="15">
      <c r="B33" s="12" t="s">
        <v>63</v>
      </c>
      <c r="C33" s="24"/>
      <c r="D33" s="24"/>
      <c r="E33" s="24"/>
      <c r="G33"/>
      <c r="I33"/>
    </row>
    <row r="34" spans="2:9" ht="15">
      <c r="B34" s="12" t="s">
        <v>64</v>
      </c>
      <c r="C34" s="29"/>
      <c r="D34" s="29"/>
      <c r="E34" s="29"/>
      <c r="G34"/>
      <c r="I34"/>
    </row>
    <row r="35" spans="2:9" ht="15">
      <c r="B35" s="12" t="s">
        <v>65</v>
      </c>
      <c r="C35" s="24"/>
      <c r="D35" s="24"/>
      <c r="E35" s="24"/>
      <c r="G35"/>
      <c r="I35"/>
    </row>
    <row r="36" spans="2:9" ht="15">
      <c r="B36" s="12" t="s">
        <v>66</v>
      </c>
      <c r="C36" s="29"/>
      <c r="D36" s="29"/>
      <c r="E36" s="29"/>
      <c r="G36"/>
      <c r="I36"/>
    </row>
    <row r="37" spans="2:9" ht="15">
      <c r="B37" s="12" t="s">
        <v>67</v>
      </c>
      <c r="C37" s="24"/>
      <c r="D37" s="24"/>
      <c r="E37" s="24"/>
      <c r="G37"/>
      <c r="I37"/>
    </row>
    <row r="38" spans="2:9" ht="15">
      <c r="B38" s="12" t="s">
        <v>68</v>
      </c>
      <c r="C38" s="29"/>
      <c r="D38" s="29"/>
      <c r="E38" s="29"/>
      <c r="G38"/>
      <c r="I38"/>
    </row>
    <row r="39" spans="2:9" ht="15">
      <c r="B39" s="12" t="s">
        <v>69</v>
      </c>
      <c r="C39" s="24"/>
      <c r="D39" s="24"/>
      <c r="E39" s="24"/>
      <c r="G39"/>
      <c r="I39"/>
    </row>
    <row r="40" spans="2:9" ht="15">
      <c r="B40" s="12" t="s">
        <v>70</v>
      </c>
      <c r="C40" s="24"/>
      <c r="D40" s="24"/>
      <c r="E40" s="24"/>
      <c r="G40" s="10" t="s">
        <v>104</v>
      </c>
      <c r="I40" s="28"/>
    </row>
    <row r="41" spans="2:9" ht="15">
      <c r="B41"/>
      <c r="C41"/>
      <c r="D41"/>
      <c r="E41"/>
      <c r="G41"/>
      <c r="I41"/>
    </row>
    <row r="42" spans="2:9" ht="15">
      <c r="B42" s="8" t="s">
        <v>71</v>
      </c>
      <c r="C42" s="9">
        <v>2015</v>
      </c>
      <c r="D42" s="9">
        <v>2016</v>
      </c>
      <c r="E42" s="9">
        <v>2017</v>
      </c>
      <c r="G42"/>
      <c r="I42"/>
    </row>
    <row r="43" spans="2:9" ht="15">
      <c r="B43"/>
      <c r="C43" s="17"/>
      <c r="D43"/>
      <c r="E43"/>
      <c r="G43"/>
      <c r="I43"/>
    </row>
    <row r="44" spans="2:9" ht="15">
      <c r="B44" s="10" t="s">
        <v>72</v>
      </c>
      <c r="C44" s="24"/>
      <c r="D44" s="24"/>
      <c r="E44" s="24"/>
      <c r="G44"/>
      <c r="I44"/>
    </row>
    <row r="45" spans="2:9" ht="15">
      <c r="B45"/>
      <c r="C45" s="24"/>
      <c r="D45" s="24"/>
      <c r="E45" s="24"/>
      <c r="G45"/>
      <c r="I45"/>
    </row>
    <row r="46" spans="2:9" ht="15">
      <c r="B46" s="12" t="s">
        <v>73</v>
      </c>
      <c r="C46" s="24"/>
      <c r="D46" s="24"/>
      <c r="E46" s="24"/>
      <c r="G46"/>
      <c r="I46"/>
    </row>
    <row r="47" spans="2:9" ht="15">
      <c r="B47" s="12" t="s">
        <v>74</v>
      </c>
      <c r="C47" s="24"/>
      <c r="D47" s="24"/>
      <c r="E47" s="24"/>
      <c r="G47"/>
      <c r="I47"/>
    </row>
    <row r="48" spans="2:9" ht="15">
      <c r="B48" s="12" t="s">
        <v>75</v>
      </c>
      <c r="C48" s="24"/>
      <c r="D48" s="24"/>
      <c r="E48" s="24"/>
      <c r="G48"/>
      <c r="I48"/>
    </row>
    <row r="49" spans="2:9" ht="15">
      <c r="B49" s="12" t="s">
        <v>76</v>
      </c>
      <c r="C49" s="27"/>
      <c r="D49" s="27"/>
      <c r="E49" s="27"/>
      <c r="G49"/>
      <c r="I49"/>
    </row>
    <row r="50" spans="2:9" ht="15">
      <c r="B50"/>
      <c r="C50" s="24"/>
      <c r="D50" s="24"/>
      <c r="E50" s="24"/>
      <c r="G50"/>
      <c r="I50"/>
    </row>
    <row r="51" spans="2:9" ht="15">
      <c r="B51" s="10" t="s">
        <v>77</v>
      </c>
      <c r="C51" s="24"/>
      <c r="D51" s="24"/>
      <c r="E51" s="24"/>
      <c r="G51"/>
      <c r="I51"/>
    </row>
    <row r="52" spans="2:9" ht="15">
      <c r="B52"/>
      <c r="C52" s="24"/>
      <c r="D52" s="24"/>
      <c r="E52" s="24"/>
      <c r="G52"/>
      <c r="I52"/>
    </row>
    <row r="53" spans="2:9" ht="15">
      <c r="B53" s="12" t="s">
        <v>78</v>
      </c>
      <c r="C53" s="24"/>
      <c r="D53" s="24"/>
      <c r="E53" s="24"/>
      <c r="G53"/>
      <c r="I53"/>
    </row>
    <row r="54" spans="2:9" ht="15">
      <c r="B54"/>
      <c r="C54" s="24"/>
      <c r="D54" s="24"/>
      <c r="E54" s="24"/>
      <c r="G54"/>
      <c r="I54"/>
    </row>
    <row r="55" spans="2:9" ht="15">
      <c r="B55" s="10" t="s">
        <v>79</v>
      </c>
      <c r="C55" s="27"/>
      <c r="D55" s="27"/>
      <c r="E55" s="27"/>
      <c r="G55"/>
      <c r="I55"/>
    </row>
    <row r="56" spans="2:9" ht="15">
      <c r="B56"/>
      <c r="C56" s="24"/>
      <c r="D56" s="24"/>
      <c r="E56" s="24"/>
      <c r="G56"/>
      <c r="I56"/>
    </row>
    <row r="57" spans="2:9" ht="15">
      <c r="B57" s="18" t="s">
        <v>80</v>
      </c>
      <c r="C57" s="24"/>
      <c r="D57" s="24"/>
      <c r="E57" s="24"/>
      <c r="G57"/>
      <c r="I57"/>
    </row>
    <row r="58" spans="2:9" ht="15">
      <c r="B58"/>
      <c r="C58" s="24"/>
      <c r="D58" s="24"/>
      <c r="E58" s="24"/>
      <c r="G58"/>
      <c r="I58"/>
    </row>
    <row r="59" spans="2:9" ht="15">
      <c r="B59" s="12" t="s">
        <v>69</v>
      </c>
      <c r="C59" s="24"/>
      <c r="D59" s="24"/>
      <c r="E59" s="24"/>
      <c r="G59"/>
      <c r="I59"/>
    </row>
    <row r="60" spans="2:9" ht="15">
      <c r="B60" s="12" t="s">
        <v>81</v>
      </c>
      <c r="C60" s="24"/>
      <c r="D60" s="24"/>
      <c r="E60" s="24"/>
      <c r="G60"/>
      <c r="I60"/>
    </row>
    <row r="61" spans="2:9" ht="15">
      <c r="B61" s="12" t="s">
        <v>82</v>
      </c>
      <c r="C61" s="24"/>
      <c r="D61" s="24"/>
      <c r="E61" s="24"/>
      <c r="G61"/>
      <c r="I61"/>
    </row>
    <row r="62" spans="2:9" ht="15">
      <c r="B62"/>
      <c r="C62" s="24"/>
      <c r="D62" s="24"/>
      <c r="E62" s="24"/>
      <c r="G62"/>
      <c r="I62"/>
    </row>
    <row r="63" spans="2:9" ht="15">
      <c r="B63" s="12" t="s">
        <v>83</v>
      </c>
      <c r="C63" s="27"/>
      <c r="D63" s="27"/>
      <c r="E63" s="27"/>
      <c r="G63"/>
      <c r="I63"/>
    </row>
    <row r="64" spans="2:9" ht="15">
      <c r="B64"/>
      <c r="C64" s="24"/>
      <c r="D64" s="24"/>
      <c r="E64" s="24"/>
      <c r="G64"/>
      <c r="I64"/>
    </row>
    <row r="65" spans="2:9" ht="15">
      <c r="B65" s="12" t="s">
        <v>84</v>
      </c>
      <c r="C65" s="24"/>
      <c r="D65" s="24"/>
      <c r="E65" s="24"/>
      <c r="G65"/>
      <c r="I65"/>
    </row>
    <row r="66" spans="2:9" ht="15">
      <c r="B66" s="12" t="s">
        <v>85</v>
      </c>
      <c r="C66" s="24"/>
      <c r="D66" s="24"/>
      <c r="E66" s="24"/>
      <c r="G66" s="10" t="s">
        <v>104</v>
      </c>
      <c r="I66" s="28"/>
    </row>
    <row r="67" spans="2:9" ht="15">
      <c r="B67" s="12" t="s">
        <v>86</v>
      </c>
      <c r="C67" s="29"/>
      <c r="D67" s="29"/>
      <c r="E67" s="29"/>
      <c r="G67" s="10" t="s">
        <v>105</v>
      </c>
      <c r="I67" s="25">
        <f>I66+I40+I21</f>
        <v>0</v>
      </c>
    </row>
    <row r="68" spans="2:5" ht="15">
      <c r="B68"/>
      <c r="C68"/>
      <c r="D68"/>
      <c r="E68"/>
    </row>
    <row r="69" spans="2:5" ht="15">
      <c r="B69"/>
      <c r="C69"/>
      <c r="D69"/>
      <c r="E69"/>
    </row>
    <row r="70" spans="2:5" ht="15">
      <c r="B70"/>
      <c r="C70"/>
      <c r="D70"/>
      <c r="E70"/>
    </row>
    <row r="71" spans="2:5" ht="15">
      <c r="B71"/>
      <c r="C71"/>
      <c r="D71"/>
      <c r="E71"/>
    </row>
    <row r="72" spans="2:5" ht="15">
      <c r="B72"/>
      <c r="C72"/>
      <c r="D72"/>
      <c r="E72"/>
    </row>
    <row r="73" spans="2:5" ht="15">
      <c r="B73"/>
      <c r="C73"/>
      <c r="D73"/>
      <c r="E73"/>
    </row>
    <row r="74" spans="2:5" ht="15">
      <c r="B74"/>
      <c r="C74"/>
      <c r="D74"/>
      <c r="E74"/>
    </row>
    <row r="75" spans="2:5" ht="15">
      <c r="B75"/>
      <c r="C75"/>
      <c r="D75"/>
      <c r="E75"/>
    </row>
    <row r="76" spans="2:5" ht="15">
      <c r="B76"/>
      <c r="C76"/>
      <c r="D76"/>
      <c r="E76"/>
    </row>
    <row r="77" spans="2:5" ht="15">
      <c r="B77"/>
      <c r="C77"/>
      <c r="D77"/>
      <c r="E77"/>
    </row>
    <row r="78" spans="2:5" ht="15">
      <c r="B78"/>
      <c r="C78"/>
      <c r="D78"/>
      <c r="E78"/>
    </row>
    <row r="79" spans="2:5" ht="15">
      <c r="B79"/>
      <c r="C79"/>
      <c r="D79"/>
      <c r="E79"/>
    </row>
    <row r="80" spans="2:5" ht="15">
      <c r="B80"/>
      <c r="C80"/>
      <c r="D80"/>
      <c r="E80"/>
    </row>
    <row r="81" spans="2:5" ht="15">
      <c r="B81"/>
      <c r="C81"/>
      <c r="D81"/>
      <c r="E81"/>
    </row>
    <row r="82" spans="2:5" ht="15">
      <c r="B82"/>
      <c r="C82"/>
      <c r="D82"/>
      <c r="E82"/>
    </row>
    <row r="83" spans="2:5" ht="15">
      <c r="B83"/>
      <c r="C83"/>
      <c r="D83"/>
      <c r="E83"/>
    </row>
    <row r="84" spans="2:5" ht="15">
      <c r="B84"/>
      <c r="C84"/>
      <c r="D84"/>
      <c r="E84"/>
    </row>
    <row r="85" spans="2:5" ht="15">
      <c r="B85"/>
      <c r="C85"/>
      <c r="D85"/>
      <c r="E85"/>
    </row>
    <row r="86" spans="2:5" ht="15">
      <c r="B86"/>
      <c r="C86"/>
      <c r="D86"/>
      <c r="E86"/>
    </row>
    <row r="87" spans="2:5" ht="15">
      <c r="B87"/>
      <c r="C87"/>
      <c r="D87"/>
      <c r="E87"/>
    </row>
    <row r="88" spans="2:5" ht="15">
      <c r="B88"/>
      <c r="C88"/>
      <c r="D88"/>
      <c r="E88"/>
    </row>
    <row r="89" spans="2:5" ht="15">
      <c r="B89"/>
      <c r="C89"/>
      <c r="D89"/>
      <c r="E89"/>
    </row>
    <row r="90" spans="2:5" ht="15">
      <c r="B90"/>
      <c r="C90"/>
      <c r="D90"/>
      <c r="E90"/>
    </row>
    <row r="91" spans="2:5" ht="15">
      <c r="B91"/>
      <c r="C91"/>
      <c r="D91"/>
      <c r="E91"/>
    </row>
    <row r="92" spans="2:5" ht="15">
      <c r="B92"/>
      <c r="C92"/>
      <c r="D92"/>
      <c r="E92"/>
    </row>
    <row r="93" spans="2:5" ht="15">
      <c r="B93"/>
      <c r="C93"/>
      <c r="D93"/>
      <c r="E93"/>
    </row>
    <row r="94" spans="2:5" ht="15">
      <c r="B94"/>
      <c r="C94"/>
      <c r="D94"/>
      <c r="E94"/>
    </row>
    <row r="95" spans="2:5" ht="15">
      <c r="B95"/>
      <c r="C95"/>
      <c r="D95"/>
      <c r="E95"/>
    </row>
    <row r="96" spans="2:5" ht="15">
      <c r="B96"/>
      <c r="C96"/>
      <c r="D96"/>
      <c r="E96"/>
    </row>
    <row r="97" spans="2:5" ht="15">
      <c r="B97"/>
      <c r="C97"/>
      <c r="D97"/>
      <c r="E97"/>
    </row>
    <row r="98" spans="2:5" ht="15">
      <c r="B98"/>
      <c r="C98"/>
      <c r="D98"/>
      <c r="E98"/>
    </row>
    <row r="99" spans="2:5" ht="15">
      <c r="B99"/>
      <c r="C99"/>
      <c r="D99"/>
      <c r="E99"/>
    </row>
    <row r="100" spans="2:5" ht="15">
      <c r="B100"/>
      <c r="C100"/>
      <c r="D100"/>
      <c r="E100"/>
    </row>
    <row r="101" spans="2:5" ht="15">
      <c r="B101"/>
      <c r="C101"/>
      <c r="D101"/>
      <c r="E101"/>
    </row>
    <row r="102" spans="2:5" ht="15">
      <c r="B102"/>
      <c r="C102"/>
      <c r="D102"/>
      <c r="E102"/>
    </row>
    <row r="103" spans="2:5" ht="15">
      <c r="B103"/>
      <c r="C103"/>
      <c r="D103"/>
      <c r="E103"/>
    </row>
    <row r="104" spans="2:5" ht="15">
      <c r="B104"/>
      <c r="C104"/>
      <c r="D104"/>
      <c r="E104"/>
    </row>
    <row r="105" spans="2:5" ht="15">
      <c r="B105"/>
      <c r="C105"/>
      <c r="D105"/>
      <c r="E105"/>
    </row>
    <row r="106" spans="2:5" ht="15">
      <c r="B106"/>
      <c r="C106"/>
      <c r="D106"/>
      <c r="E106"/>
    </row>
    <row r="107" spans="2:5" ht="15">
      <c r="B107"/>
      <c r="C107"/>
      <c r="D107"/>
      <c r="E107"/>
    </row>
    <row r="108" spans="2:5" ht="15">
      <c r="B108"/>
      <c r="C108"/>
      <c r="D108"/>
      <c r="E108"/>
    </row>
    <row r="109" spans="2:5" ht="15">
      <c r="B109"/>
      <c r="C109"/>
      <c r="D109"/>
      <c r="E109"/>
    </row>
    <row r="110" spans="2:5" ht="15">
      <c r="B110"/>
      <c r="C110"/>
      <c r="D110"/>
      <c r="E110"/>
    </row>
    <row r="111" spans="2:5" ht="15">
      <c r="B111"/>
      <c r="C111"/>
      <c r="D111"/>
      <c r="E111"/>
    </row>
    <row r="112" spans="2:5" ht="15">
      <c r="B112"/>
      <c r="C112"/>
      <c r="D112"/>
      <c r="E112"/>
    </row>
    <row r="113" spans="2:5" ht="15">
      <c r="B113" s="18" t="s">
        <v>95</v>
      </c>
      <c r="C113"/>
      <c r="D113"/>
      <c r="E113"/>
    </row>
    <row r="114" spans="2:5" ht="15">
      <c r="B114" s="10" t="s">
        <v>17</v>
      </c>
      <c r="C114" s="26" t="e">
        <f>C38/C26</f>
        <v>#DIV/0!</v>
      </c>
      <c r="D114" s="26" t="e">
        <f>D38/D26</f>
        <v>#DIV/0!</v>
      </c>
      <c r="E114" s="26" t="e">
        <f>E38/E26</f>
        <v>#DIV/0!</v>
      </c>
    </row>
    <row r="115" spans="2:5" ht="15">
      <c r="B115" s="10" t="s">
        <v>96</v>
      </c>
      <c r="C115" s="19" t="e">
        <f>C26/C21</f>
        <v>#DIV/0!</v>
      </c>
      <c r="D115" s="19" t="e">
        <f>D26/D21</f>
        <v>#DIV/0!</v>
      </c>
      <c r="E115" s="19" t="e">
        <f>E26/E21</f>
        <v>#DIV/0!</v>
      </c>
    </row>
    <row r="116" spans="2:5" ht="15">
      <c r="B116" s="10" t="s">
        <v>97</v>
      </c>
      <c r="C116" s="19" t="e">
        <f>C21/C7</f>
        <v>#DIV/0!</v>
      </c>
      <c r="D116" s="19" t="e">
        <f>D21/D7</f>
        <v>#DIV/0!</v>
      </c>
      <c r="E116" s="19" t="e">
        <f>E21/E7</f>
        <v>#DIV/0!</v>
      </c>
    </row>
    <row r="117" spans="2:5" ht="15">
      <c r="B117" s="10" t="s">
        <v>98</v>
      </c>
      <c r="C117" s="26" t="e">
        <f>C114*C115*C116</f>
        <v>#DIV/0!</v>
      </c>
      <c r="D117" s="26" t="e">
        <f>D114*D115*D116</f>
        <v>#DIV/0!</v>
      </c>
      <c r="E117" s="26" t="e">
        <f>E114*E115*E116</f>
        <v>#DIV/0!</v>
      </c>
    </row>
    <row r="118" spans="2:5" ht="15">
      <c r="B118"/>
      <c r="C118"/>
      <c r="D118"/>
      <c r="E118"/>
    </row>
    <row r="119" spans="2:5" ht="15">
      <c r="B119" s="10" t="s">
        <v>99</v>
      </c>
      <c r="C119" s="12">
        <f>C34*(1-0.3)</f>
        <v>0</v>
      </c>
      <c r="D119" s="12">
        <f>D34*(1-0.3)</f>
        <v>0</v>
      </c>
      <c r="E119" s="12">
        <f>E34*(1-0.3)</f>
        <v>0</v>
      </c>
    </row>
    <row r="120" spans="2:5" ht="15">
      <c r="B120" s="10" t="s">
        <v>22</v>
      </c>
      <c r="C120" s="26" t="e">
        <f>C119/C10</f>
        <v>#DIV/0!</v>
      </c>
      <c r="D120" s="26" t="e">
        <f>D119/D10</f>
        <v>#DIV/0!</v>
      </c>
      <c r="E120" s="26" t="e">
        <f>E119/E10</f>
        <v>#DIV/0!</v>
      </c>
    </row>
    <row r="121" spans="2:5" ht="15">
      <c r="B121" s="10"/>
      <c r="C121" s="26"/>
      <c r="D121" s="26"/>
      <c r="E121" s="26"/>
    </row>
    <row r="122" spans="2:5" ht="15">
      <c r="B122" s="10" t="s">
        <v>100</v>
      </c>
      <c r="C122" s="19" t="e">
        <f>NA()</f>
        <v>#N/A</v>
      </c>
      <c r="D122" s="19" t="e">
        <f>NA()</f>
        <v>#N/A</v>
      </c>
      <c r="E122" s="19" t="e">
        <f>NA()</f>
        <v>#N/A</v>
      </c>
    </row>
    <row r="123" spans="2:5" ht="15">
      <c r="B123" s="10"/>
      <c r="C123"/>
      <c r="D123"/>
      <c r="E123"/>
    </row>
    <row r="124" spans="2:5" ht="15">
      <c r="B124" s="10" t="s">
        <v>101</v>
      </c>
      <c r="C124" s="12">
        <f>C49+C55+(C35*(1-0.3))</f>
        <v>0</v>
      </c>
      <c r="D124" s="12">
        <f>D49+D55+(D35*(1-0.3))</f>
        <v>0</v>
      </c>
      <c r="E124" s="12">
        <f>E49+E55+(E35*(1-0.3))</f>
        <v>0</v>
      </c>
    </row>
    <row r="125" spans="2:5" ht="15">
      <c r="B125" s="10" t="s">
        <v>102</v>
      </c>
      <c r="C125" s="12">
        <f>C49+C55+C60</f>
        <v>0</v>
      </c>
      <c r="D125" s="12">
        <f>D49+D55+D60</f>
        <v>0</v>
      </c>
      <c r="E125" s="12">
        <f>E49+E55+E60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3" sqref="A3"/>
    </sheetView>
  </sheetViews>
  <sheetFormatPr defaultColWidth="9.140625" defaultRowHeight="15"/>
  <cols>
    <col min="1" max="16384" width="8.7109375" style="0" customWidth="1"/>
  </cols>
  <sheetData>
    <row r="2" ht="15">
      <c r="A2" t="s">
        <v>33</v>
      </c>
    </row>
    <row r="3" spans="2:3" ht="15">
      <c r="B3" s="3" t="s">
        <v>106</v>
      </c>
      <c r="C3" s="30">
        <v>0.1</v>
      </c>
    </row>
    <row r="4" spans="2:3" ht="15">
      <c r="B4" s="3" t="s">
        <v>107</v>
      </c>
      <c r="C4" s="3">
        <v>1.5</v>
      </c>
    </row>
    <row r="5" spans="2:3" ht="15">
      <c r="B5" s="3" t="s">
        <v>108</v>
      </c>
      <c r="C5" s="31">
        <v>0.15</v>
      </c>
    </row>
    <row r="7" spans="2:9" ht="15">
      <c r="B7" s="8" t="s">
        <v>109</v>
      </c>
      <c r="C7" s="9"/>
      <c r="D7" s="9"/>
      <c r="E7" s="9"/>
      <c r="F7" s="8"/>
      <c r="G7" s="9"/>
      <c r="H7" s="9"/>
      <c r="I7" s="9"/>
    </row>
    <row r="9" spans="2:13" ht="15">
      <c r="B9" s="3" t="s">
        <v>110</v>
      </c>
      <c r="C9" s="32"/>
      <c r="K9" t="s">
        <v>104</v>
      </c>
      <c r="M9" s="3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C19"/>
  <sheetViews>
    <sheetView workbookViewId="0" topLeftCell="A1">
      <selection activeCell="F22" sqref="F22"/>
    </sheetView>
  </sheetViews>
  <sheetFormatPr defaultColWidth="9.140625" defaultRowHeight="15"/>
  <cols>
    <col min="1" max="1" width="8.7109375" style="0" customWidth="1"/>
    <col min="2" max="2" width="35.421875" style="0" customWidth="1"/>
    <col min="3" max="3" width="10.00390625" style="0" customWidth="1"/>
    <col min="4" max="16384" width="8.7109375" style="0" customWidth="1"/>
  </cols>
  <sheetData>
    <row r="3" ht="15">
      <c r="A3" t="s">
        <v>36</v>
      </c>
    </row>
    <row r="4" ht="15">
      <c r="B4" s="8" t="s">
        <v>111</v>
      </c>
    </row>
    <row r="6" ht="15">
      <c r="C6" s="3">
        <v>2017</v>
      </c>
    </row>
    <row r="8" spans="2:3" ht="15">
      <c r="B8" s="3" t="s">
        <v>102</v>
      </c>
      <c r="C8">
        <f>Financials!E87</f>
        <v>0</v>
      </c>
    </row>
    <row r="9" spans="2:3" ht="15">
      <c r="B9" s="3" t="s">
        <v>112</v>
      </c>
      <c r="C9" s="30">
        <v>0.05</v>
      </c>
    </row>
    <row r="10" spans="2:3" ht="15">
      <c r="B10" s="3" t="s">
        <v>113</v>
      </c>
      <c r="C10" s="34">
        <f>'Required Return '!C9</f>
        <v>0</v>
      </c>
    </row>
    <row r="12" spans="2:3" ht="15">
      <c r="B12" s="3" t="s">
        <v>114</v>
      </c>
      <c r="C12" s="35"/>
    </row>
    <row r="14" spans="2:3" ht="15">
      <c r="B14" s="3" t="s">
        <v>87</v>
      </c>
      <c r="C14">
        <f>Financials!E69</f>
        <v>1000</v>
      </c>
    </row>
    <row r="16" spans="2:3" ht="15">
      <c r="B16" s="3" t="s">
        <v>115</v>
      </c>
      <c r="C16" s="20">
        <f>C12/C14</f>
        <v>0</v>
      </c>
    </row>
    <row r="19" spans="2:3" ht="15">
      <c r="B19" t="s">
        <v>104</v>
      </c>
      <c r="C19" s="3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K19"/>
  <sheetViews>
    <sheetView workbookViewId="0" topLeftCell="A1">
      <selection activeCell="J15" sqref="J15"/>
    </sheetView>
  </sheetViews>
  <sheetFormatPr defaultColWidth="9.140625" defaultRowHeight="15"/>
  <cols>
    <col min="1" max="1" width="8.7109375" style="0" customWidth="1"/>
    <col min="2" max="2" width="39.57421875" style="0" customWidth="1"/>
    <col min="3" max="3" width="12.00390625" style="0" customWidth="1"/>
    <col min="4" max="16384" width="8.7109375" style="0" customWidth="1"/>
  </cols>
  <sheetData>
    <row r="3" ht="15">
      <c r="A3" t="s">
        <v>39</v>
      </c>
    </row>
    <row r="4" spans="2:8" ht="15">
      <c r="B4" s="8" t="s">
        <v>116</v>
      </c>
      <c r="C4" s="8"/>
      <c r="D4" s="8"/>
      <c r="E4" s="8"/>
      <c r="F4" s="8"/>
      <c r="G4" s="8"/>
      <c r="H4" s="8"/>
    </row>
    <row r="6" ht="15">
      <c r="C6" s="37">
        <v>2017</v>
      </c>
    </row>
    <row r="7" spans="2:3" ht="15">
      <c r="B7" t="s">
        <v>100</v>
      </c>
      <c r="C7">
        <f>Financials!E141</f>
        <v>11.2</v>
      </c>
    </row>
    <row r="8" spans="2:3" ht="15">
      <c r="B8" t="s">
        <v>117</v>
      </c>
      <c r="C8" s="38">
        <f>Financials!E83</f>
        <v>0</v>
      </c>
    </row>
    <row r="9" spans="2:3" ht="15">
      <c r="B9" t="s">
        <v>118</v>
      </c>
      <c r="C9">
        <f>Financials!E72</f>
        <v>90</v>
      </c>
    </row>
    <row r="10" spans="2:8" ht="15">
      <c r="B10" t="s">
        <v>119</v>
      </c>
      <c r="C10" s="12">
        <f>Financials!E69</f>
        <v>1000</v>
      </c>
      <c r="G10" s="39"/>
      <c r="H10" s="39"/>
    </row>
    <row r="11" spans="2:8" ht="15">
      <c r="B11" t="s">
        <v>89</v>
      </c>
      <c r="C11" s="12">
        <f>C9*C10</f>
        <v>90000</v>
      </c>
      <c r="G11" s="39"/>
      <c r="H11" s="39"/>
    </row>
    <row r="12" spans="7:8" ht="15">
      <c r="G12" s="39"/>
      <c r="H12" s="10"/>
    </row>
    <row r="13" spans="3:8" ht="15">
      <c r="C13" s="37">
        <v>2027</v>
      </c>
      <c r="G13" s="39"/>
      <c r="H13" s="39"/>
    </row>
    <row r="14" spans="2:8" ht="15">
      <c r="B14" t="s">
        <v>120</v>
      </c>
      <c r="C14" s="3">
        <v>15</v>
      </c>
      <c r="G14" s="39"/>
      <c r="H14" s="39"/>
    </row>
    <row r="15" spans="2:11" ht="15">
      <c r="B15" t="s">
        <v>121</v>
      </c>
      <c r="C15" s="40">
        <f>'Required Return '!C9</f>
        <v>0</v>
      </c>
      <c r="I15" t="s">
        <v>104</v>
      </c>
      <c r="K15" s="36"/>
    </row>
    <row r="17" spans="2:3" ht="15">
      <c r="B17" t="s">
        <v>122</v>
      </c>
      <c r="C17" s="41"/>
    </row>
    <row r="18" spans="2:3" ht="15">
      <c r="B18" t="s">
        <v>123</v>
      </c>
      <c r="C18" s="42"/>
    </row>
    <row r="19" spans="2:3" ht="15">
      <c r="B19" t="s">
        <v>124</v>
      </c>
      <c r="C19" s="4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D10"/>
  <sheetViews>
    <sheetView workbookViewId="0" topLeftCell="A1">
      <selection activeCell="H15" sqref="H15"/>
    </sheetView>
  </sheetViews>
  <sheetFormatPr defaultColWidth="9.140625" defaultRowHeight="15"/>
  <cols>
    <col min="1" max="2" width="8.7109375" style="0" customWidth="1"/>
    <col min="3" max="3" width="14.140625" style="0" customWidth="1"/>
    <col min="4" max="4" width="12.140625" style="0" customWidth="1"/>
    <col min="5" max="16384" width="8.7109375" style="0" customWidth="1"/>
  </cols>
  <sheetData>
    <row r="4" spans="2:4" ht="15">
      <c r="B4" s="8" t="s">
        <v>125</v>
      </c>
      <c r="C4" s="8" t="s">
        <v>104</v>
      </c>
      <c r="D4" s="8" t="s">
        <v>94</v>
      </c>
    </row>
    <row r="5" spans="2:4" ht="15">
      <c r="B5">
        <v>1</v>
      </c>
      <c r="D5">
        <f>Financials!I88</f>
        <v>0</v>
      </c>
    </row>
    <row r="6" spans="2:4" ht="15">
      <c r="B6">
        <v>2</v>
      </c>
      <c r="D6">
        <f>'Common Size'!I67</f>
        <v>0</v>
      </c>
    </row>
    <row r="7" spans="2:4" ht="15">
      <c r="B7">
        <v>3</v>
      </c>
      <c r="D7">
        <f>'Required Return '!M9</f>
        <v>0</v>
      </c>
    </row>
    <row r="8" spans="2:4" ht="15">
      <c r="B8">
        <v>4</v>
      </c>
      <c r="D8">
        <f>' Valuation '!C19</f>
        <v>0</v>
      </c>
    </row>
    <row r="9" spans="2:4" ht="15">
      <c r="B9" s="43">
        <v>5</v>
      </c>
      <c r="C9" s="43"/>
      <c r="D9" s="43">
        <f>'Inversion '!K15</f>
        <v>0</v>
      </c>
    </row>
    <row r="10" spans="3:4" ht="15">
      <c r="C10" t="s">
        <v>94</v>
      </c>
      <c r="D10">
        <f>SUM(D5:D9)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abhi-nilu</dc:creator>
  <cp:keywords/>
  <dc:description/>
  <cp:lastModifiedBy>user</cp:lastModifiedBy>
  <dcterms:created xsi:type="dcterms:W3CDTF">2017-09-06T22:46:30Z</dcterms:created>
  <dcterms:modified xsi:type="dcterms:W3CDTF">2017-09-19T04:25:55Z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1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