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heet1" sheetId="1" r:id="rId1"/>
    <sheet name="Sheet2" sheetId="2" r:id="rId2"/>
    <sheet name="Sheet3" sheetId="3" r:id="rId3"/>
    <sheet name="Sheet4" sheetId="4" r:id="rId4"/>
    <sheet name="Sheet5" sheetId="5" r:id="rId5"/>
    <sheet name="Sheet6" sheetId="6" r:id="rId6"/>
  </sheets>
  <definedNames/>
  <calcPr fullCalcOnLoad="1"/>
</workbook>
</file>

<file path=xl/sharedStrings.xml><?xml version="1.0" encoding="utf-8"?>
<sst xmlns="http://schemas.openxmlformats.org/spreadsheetml/2006/main" count="109" uniqueCount="105">
  <si>
    <t>Particulars</t>
  </si>
  <si>
    <t>FY 09-10A</t>
  </si>
  <si>
    <t>FY 10-11A</t>
  </si>
  <si>
    <t>FY 11- 12 A</t>
  </si>
  <si>
    <t>FY 12-13 A</t>
  </si>
  <si>
    <t>FY 13-14 A</t>
  </si>
  <si>
    <t>Revenue from operations</t>
  </si>
  <si>
    <t>Less: Excise duty and Service tax</t>
  </si>
  <si>
    <t>Net Revenue</t>
  </si>
  <si>
    <t>Cost of Goods Sold (COGS)</t>
  </si>
  <si>
    <t>GROSS PROFIT</t>
  </si>
  <si>
    <t>Selling, General and Adminstratve Expenses (SGA)</t>
  </si>
  <si>
    <t>Employee benefits expense</t>
  </si>
  <si>
    <t>Packing and freight charges</t>
  </si>
  <si>
    <t>Advertisement and publicity</t>
  </si>
  <si>
    <t>Other marketing expenses</t>
  </si>
  <si>
    <t>Othe Expenses</t>
  </si>
  <si>
    <t>Earning Before Interest , Taxes, Depreciation and Amortisation (EBITDA)</t>
  </si>
  <si>
    <t>Depreciation and Amortisation</t>
  </si>
  <si>
    <t>Earning Before Interest and Taxes (EBIT)</t>
  </si>
  <si>
    <t>Finance costs</t>
  </si>
  <si>
    <t>Profit Before tax and Extraordinary Items and Other Income</t>
  </si>
  <si>
    <t>Other Income</t>
  </si>
  <si>
    <t>Profit Before tax and Extraordinary Items</t>
  </si>
  <si>
    <t>Exceptional and Extraordinary Items</t>
  </si>
  <si>
    <t>Profit befor Tax and Minority Interest</t>
  </si>
  <si>
    <t>Tax expense:</t>
  </si>
  <si>
    <t>Profit After tax, before Minority Interest</t>
  </si>
  <si>
    <t>Share of Profit of Associates and Divided recived from subsidiary</t>
  </si>
  <si>
    <t>Minority Interest</t>
  </si>
  <si>
    <t>Profit/(Loss) for the period</t>
  </si>
  <si>
    <t xml:space="preserve">Question - Do a vertical and horizontal and vertical analysis of income statement and comment </t>
  </si>
  <si>
    <t xml:space="preserve">Accretion/Dilution analysis </t>
  </si>
  <si>
    <t xml:space="preserve">Acquirer
HP  </t>
  </si>
  <si>
    <t>Target 
Compaq</t>
  </si>
  <si>
    <t>Deal
Assumption</t>
  </si>
  <si>
    <t xml:space="preserve">Acquirer </t>
  </si>
  <si>
    <t xml:space="preserve">Deal Date  </t>
  </si>
  <si>
    <t xml:space="preserve">Current share price </t>
  </si>
  <si>
    <t xml:space="preserve">Diluted shares outstanding </t>
  </si>
  <si>
    <t xml:space="preserve">Form of consideration </t>
  </si>
  <si>
    <t>2013 Earning per share (EPS) forecast</t>
  </si>
  <si>
    <t>% Stock</t>
  </si>
  <si>
    <t xml:space="preserve">Aquirere shares issued in transaction </t>
  </si>
  <si>
    <t>% Cash</t>
  </si>
  <si>
    <t>Target</t>
  </si>
  <si>
    <t xml:space="preserve">Tax Rate </t>
  </si>
  <si>
    <t xml:space="preserve">Pre deal share price </t>
  </si>
  <si>
    <t xml:space="preserve">Offer price per share </t>
  </si>
  <si>
    <t>Deal Debt;</t>
  </si>
  <si>
    <t xml:space="preserve">% offer premium </t>
  </si>
  <si>
    <t xml:space="preserve">Aquirer new borrowing </t>
  </si>
  <si>
    <t xml:space="preserve">Shares outstanding </t>
  </si>
  <si>
    <t xml:space="preserve">Term of loan </t>
  </si>
  <si>
    <t xml:space="preserve">5 years </t>
  </si>
  <si>
    <t xml:space="preserve">Offer value </t>
  </si>
  <si>
    <t xml:space="preserve">Interest rate on new debt </t>
  </si>
  <si>
    <t xml:space="preserve">Financing fees </t>
  </si>
  <si>
    <t xml:space="preserve">Annual financing fee amortization </t>
  </si>
  <si>
    <t>Accretion/Dilution</t>
  </si>
  <si>
    <t xml:space="preserve">Implied standalone net income </t>
  </si>
  <si>
    <t xml:space="preserve">Synergies </t>
  </si>
  <si>
    <t xml:space="preserve">Implied standalone pre tax income </t>
  </si>
  <si>
    <t>Assets  Write-up</t>
  </si>
  <si>
    <t xml:space="preserve">Pro forma pretax income - unadjusted </t>
  </si>
  <si>
    <t xml:space="preserve">Book value of target assets </t>
  </si>
  <si>
    <t xml:space="preserve">Less:Interest expense from new deal debt </t>
  </si>
  <si>
    <t xml:space="preserve">Fair market value of target assets </t>
  </si>
  <si>
    <t xml:space="preserve">Less: Incremental D&amp;A expenses </t>
  </si>
  <si>
    <t xml:space="preserve">Less: Deal Fees </t>
  </si>
  <si>
    <t xml:space="preserve">Useful life </t>
  </si>
  <si>
    <t xml:space="preserve">                        12 years </t>
  </si>
  <si>
    <t>Less:financing fee amortization</t>
  </si>
  <si>
    <t xml:space="preserve">Incremental D&amp;A expenses </t>
  </si>
  <si>
    <t xml:space="preserve">Plus: Synergies </t>
  </si>
  <si>
    <t xml:space="preserve">Pro forma pretax income - adjusted </t>
  </si>
  <si>
    <t xml:space="preserve">Deal Fees </t>
  </si>
  <si>
    <t xml:space="preserve">Pro forma Net Income </t>
  </si>
  <si>
    <t xml:space="preserve">Pro forma share outstanding </t>
  </si>
  <si>
    <t xml:space="preserve">Pre forma EPS </t>
  </si>
  <si>
    <t xml:space="preserve">Aquirer stanalone EPS </t>
  </si>
  <si>
    <t>Accretion/Dilution per share</t>
  </si>
  <si>
    <t>Put in a senario analysis manager to find out what happens to NPV of equity distibution when the below revenues and cost are changed to 55 and 40 respectively. Assume no tax and all profits are distributed to euity holders( no debt)</t>
  </si>
  <si>
    <t xml:space="preserve">Start date </t>
  </si>
  <si>
    <t xml:space="preserve">End date </t>
  </si>
  <si>
    <t xml:space="preserve">Revenue </t>
  </si>
  <si>
    <t>Cost</t>
  </si>
  <si>
    <t xml:space="preserve">Inflation </t>
  </si>
  <si>
    <t xml:space="preserve">Cost of Capital </t>
  </si>
  <si>
    <t xml:space="preserve">List down defensive strategies adopted by target company agianst Hostile takeover </t>
  </si>
  <si>
    <t xml:space="preserve">The investment portfolio of bank is as follows </t>
  </si>
  <si>
    <t xml:space="preserve">Government Bonds </t>
  </si>
  <si>
    <t xml:space="preserve">Coupon rate </t>
  </si>
  <si>
    <t>Purchase rate ( FV -1000)</t>
  </si>
  <si>
    <t>Duration (Years)</t>
  </si>
  <si>
    <t>GOI 2006</t>
  </si>
  <si>
    <t>GOI 2010</t>
  </si>
  <si>
    <t>GOI 2015</t>
  </si>
  <si>
    <t>GOI 2022</t>
  </si>
  <si>
    <t>GOI 2032</t>
  </si>
  <si>
    <t>Face value of total investment is 5 cr in each government bond.</t>
  </si>
  <si>
    <t>Calculate actual investment in a portfolio</t>
  </si>
  <si>
    <t xml:space="preserve">scenario </t>
  </si>
  <si>
    <t xml:space="preserve">interest rate are expected to be lowered by 25 basis points </t>
  </si>
  <si>
    <t xml:space="preserve">interest rate are expected to increase by 25 basis points </t>
  </si>
</sst>
</file>

<file path=xl/styles.xml><?xml version="1.0" encoding="utf-8"?>
<styleSheet xmlns="http://schemas.openxmlformats.org/spreadsheetml/2006/main">
  <numFmts count="7">
    <numFmt numFmtId="164" formatCode="GENERAL"/>
    <numFmt numFmtId="165" formatCode="0.00;[RED]0.00"/>
    <numFmt numFmtId="166" formatCode="M/D/YYYY"/>
    <numFmt numFmtId="167" formatCode="#,##0"/>
    <numFmt numFmtId="168" formatCode="0%"/>
    <numFmt numFmtId="169" formatCode="0.00%"/>
    <numFmt numFmtId="170" formatCode="D\-MMM\-YY"/>
  </numFmts>
  <fonts count="6">
    <font>
      <sz val="11"/>
      <color indexed="8"/>
      <name val="Calibri"/>
      <family val="2"/>
    </font>
    <font>
      <sz val="10"/>
      <name val="Arial"/>
      <family val="0"/>
    </font>
    <font>
      <b/>
      <sz val="11"/>
      <color indexed="8"/>
      <name val="Calibri"/>
      <family val="2"/>
    </font>
    <font>
      <b/>
      <sz val="18"/>
      <color indexed="8"/>
      <name val="Calibri"/>
      <family val="2"/>
    </font>
    <font>
      <b/>
      <u val="single"/>
      <sz val="11"/>
      <color indexed="8"/>
      <name val="Calibri"/>
      <family val="2"/>
    </font>
    <font>
      <b/>
      <sz val="11"/>
      <color indexed="30"/>
      <name val="Calibri"/>
      <family val="2"/>
    </font>
  </fonts>
  <fills count="2">
    <fill>
      <patternFill/>
    </fill>
    <fill>
      <patternFill patternType="gray125"/>
    </fill>
  </fills>
  <borders count="5">
    <border>
      <left/>
      <right/>
      <top/>
      <bottom/>
      <diagonal/>
    </border>
    <border>
      <left>
        <color indexed="63"/>
      </left>
      <right>
        <color indexed="63"/>
      </right>
      <top style="thin">
        <color indexed="8"/>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9">
    <xf numFmtId="164" fontId="0" fillId="0" borderId="0" xfId="0" applyAlignment="1">
      <alignment/>
    </xf>
    <xf numFmtId="165" fontId="0" fillId="0" borderId="0" xfId="0" applyNumberFormat="1" applyAlignment="1">
      <alignment horizontal="center"/>
    </xf>
    <xf numFmtId="165" fontId="0" fillId="0" borderId="0" xfId="0" applyNumberFormat="1" applyAlignment="1">
      <alignment/>
    </xf>
    <xf numFmtId="164" fontId="0" fillId="0" borderId="1" xfId="0" applyFont="1" applyBorder="1" applyAlignment="1">
      <alignment/>
    </xf>
    <xf numFmtId="165" fontId="0" fillId="0" borderId="1" xfId="0" applyNumberFormat="1" applyBorder="1" applyAlignment="1">
      <alignment horizontal="center"/>
    </xf>
    <xf numFmtId="165" fontId="0" fillId="0" borderId="1" xfId="0" applyNumberFormat="1" applyBorder="1" applyAlignment="1">
      <alignment/>
    </xf>
    <xf numFmtId="164" fontId="0" fillId="0" borderId="0" xfId="0" applyFont="1" applyFill="1" applyBorder="1" applyAlignment="1">
      <alignment/>
    </xf>
    <xf numFmtId="164" fontId="2" fillId="0" borderId="0" xfId="0" applyFont="1" applyFill="1" applyBorder="1" applyAlignment="1">
      <alignment/>
    </xf>
    <xf numFmtId="164" fontId="2" fillId="0" borderId="1" xfId="0" applyFont="1" applyFill="1" applyBorder="1" applyAlignment="1">
      <alignment/>
    </xf>
    <xf numFmtId="164" fontId="2" fillId="0" borderId="1" xfId="0" applyFont="1" applyBorder="1" applyAlignment="1">
      <alignment/>
    </xf>
    <xf numFmtId="164" fontId="0" fillId="0" borderId="2" xfId="0" applyFont="1" applyBorder="1" applyAlignment="1">
      <alignment/>
    </xf>
    <xf numFmtId="164" fontId="0" fillId="0" borderId="3" xfId="0" applyBorder="1" applyAlignment="1">
      <alignment/>
    </xf>
    <xf numFmtId="165" fontId="0" fillId="0" borderId="4" xfId="0" applyNumberFormat="1" applyBorder="1" applyAlignment="1">
      <alignment horizontal="center"/>
    </xf>
    <xf numFmtId="165" fontId="0" fillId="0" borderId="4" xfId="0" applyNumberFormat="1" applyBorder="1" applyAlignment="1">
      <alignment/>
    </xf>
    <xf numFmtId="164" fontId="0" fillId="0" borderId="0" xfId="0" applyBorder="1" applyAlignment="1">
      <alignment/>
    </xf>
    <xf numFmtId="165" fontId="0" fillId="0" borderId="0" xfId="0" applyNumberFormat="1" applyBorder="1" applyAlignment="1">
      <alignment horizontal="center"/>
    </xf>
    <xf numFmtId="165" fontId="0" fillId="0" borderId="0" xfId="0" applyNumberFormat="1" applyBorder="1" applyAlignment="1">
      <alignment/>
    </xf>
    <xf numFmtId="164" fontId="2" fillId="0" borderId="0" xfId="0" applyFont="1" applyBorder="1" applyAlignment="1">
      <alignment/>
    </xf>
    <xf numFmtId="165" fontId="2" fillId="0" borderId="0" xfId="0" applyNumberFormat="1" applyFont="1" applyBorder="1" applyAlignment="1">
      <alignment horizontal="center"/>
    </xf>
    <xf numFmtId="164" fontId="2" fillId="0" borderId="0" xfId="0" applyFont="1" applyAlignment="1">
      <alignment/>
    </xf>
    <xf numFmtId="165" fontId="0" fillId="0" borderId="3" xfId="0" applyNumberFormat="1" applyBorder="1" applyAlignment="1">
      <alignment horizontal="center"/>
    </xf>
    <xf numFmtId="164" fontId="3" fillId="0" borderId="0" xfId="0" applyFont="1" applyAlignment="1">
      <alignment/>
    </xf>
    <xf numFmtId="164" fontId="2" fillId="0" borderId="0" xfId="0" applyFont="1" applyAlignment="1">
      <alignment wrapText="1"/>
    </xf>
    <xf numFmtId="164" fontId="4" fillId="0" borderId="0" xfId="0" applyFont="1" applyAlignment="1">
      <alignment/>
    </xf>
    <xf numFmtId="166" fontId="5" fillId="0" borderId="0" xfId="0" applyNumberFormat="1" applyFont="1" applyAlignment="1">
      <alignment horizontal="right"/>
    </xf>
    <xf numFmtId="164" fontId="2" fillId="0" borderId="0" xfId="0" applyFont="1" applyAlignment="1">
      <alignment horizontal="right"/>
    </xf>
    <xf numFmtId="164" fontId="0" fillId="0" borderId="0" xfId="0" applyAlignment="1">
      <alignment horizontal="right"/>
    </xf>
    <xf numFmtId="167" fontId="2" fillId="0" borderId="0" xfId="0" applyNumberFormat="1" applyFont="1" applyAlignment="1">
      <alignment horizontal="right"/>
    </xf>
    <xf numFmtId="168" fontId="5" fillId="0" borderId="0" xfId="0" applyNumberFormat="1" applyFont="1" applyAlignment="1">
      <alignment horizontal="right"/>
    </xf>
    <xf numFmtId="168" fontId="0" fillId="0" borderId="0" xfId="0" applyNumberFormat="1" applyAlignment="1">
      <alignment horizontal="right"/>
    </xf>
    <xf numFmtId="164" fontId="5" fillId="0" borderId="0" xfId="0" applyFont="1" applyAlignment="1">
      <alignment horizontal="right"/>
    </xf>
    <xf numFmtId="167" fontId="5" fillId="0" borderId="0" xfId="0" applyNumberFormat="1" applyFont="1" applyAlignment="1">
      <alignment horizontal="right"/>
    </xf>
    <xf numFmtId="169" fontId="5" fillId="0" borderId="0" xfId="0" applyNumberFormat="1" applyFont="1" applyAlignment="1">
      <alignment horizontal="right"/>
    </xf>
    <xf numFmtId="167" fontId="0" fillId="0" borderId="0" xfId="0" applyNumberFormat="1" applyAlignment="1">
      <alignment horizontal="right"/>
    </xf>
    <xf numFmtId="167" fontId="0" fillId="0" borderId="0" xfId="0" applyNumberFormat="1" applyAlignment="1">
      <alignment/>
    </xf>
    <xf numFmtId="167" fontId="5" fillId="0" borderId="0" xfId="0" applyNumberFormat="1" applyFont="1" applyAlignment="1">
      <alignment/>
    </xf>
    <xf numFmtId="166" fontId="0" fillId="0" borderId="0" xfId="0" applyNumberFormat="1" applyAlignment="1">
      <alignment/>
    </xf>
    <xf numFmtId="170" fontId="0" fillId="0" borderId="0" xfId="0" applyNumberFormat="1" applyAlignment="1">
      <alignment/>
    </xf>
    <xf numFmtId="168"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8"/>
  <sheetViews>
    <sheetView tabSelected="1" workbookViewId="0" topLeftCell="A22">
      <selection activeCell="A30" sqref="A30"/>
    </sheetView>
  </sheetViews>
  <sheetFormatPr defaultColWidth="9.140625" defaultRowHeight="15"/>
  <cols>
    <col min="1" max="1" width="46.8515625" style="0" customWidth="1"/>
    <col min="2" max="2" width="3.8515625" style="0" customWidth="1"/>
    <col min="3" max="4" width="9.421875" style="1" customWidth="1"/>
    <col min="5" max="5" width="10.28125" style="1" customWidth="1"/>
    <col min="6" max="6" width="9.8515625" style="1" customWidth="1"/>
    <col min="7" max="7" width="9.8515625" style="2" customWidth="1"/>
  </cols>
  <sheetData>
    <row r="1" spans="1:7" ht="15">
      <c r="A1" t="s">
        <v>0</v>
      </c>
      <c r="C1" s="1" t="s">
        <v>1</v>
      </c>
      <c r="D1" s="1" t="s">
        <v>2</v>
      </c>
      <c r="E1" s="1" t="s">
        <v>3</v>
      </c>
      <c r="F1" s="1" t="s">
        <v>4</v>
      </c>
      <c r="G1" s="2" t="s">
        <v>5</v>
      </c>
    </row>
    <row r="2" spans="1:10" ht="15">
      <c r="A2" t="s">
        <v>6</v>
      </c>
      <c r="C2" s="1">
        <v>4820.6</v>
      </c>
      <c r="D2" s="1">
        <v>6994.33</v>
      </c>
      <c r="E2" s="1">
        <v>8037.82</v>
      </c>
      <c r="F2" s="1">
        <v>8114.5</v>
      </c>
      <c r="G2" s="2">
        <v>9112.93</v>
      </c>
      <c r="J2" s="1"/>
    </row>
    <row r="3" spans="1:10" ht="15">
      <c r="A3" t="s">
        <v>7</v>
      </c>
      <c r="C3" s="1">
        <v>276.96</v>
      </c>
      <c r="D3" s="1">
        <v>561.06</v>
      </c>
      <c r="E3" s="1">
        <v>617.98</v>
      </c>
      <c r="F3" s="1">
        <v>708.28</v>
      </c>
      <c r="G3" s="2">
        <v>733.92</v>
      </c>
      <c r="J3" s="1"/>
    </row>
    <row r="4" spans="1:10" ht="15">
      <c r="A4" s="3" t="s">
        <v>8</v>
      </c>
      <c r="B4" s="3"/>
      <c r="C4" s="4">
        <v>4543.64</v>
      </c>
      <c r="D4" s="4">
        <f>D2-D3</f>
        <v>6433.27</v>
      </c>
      <c r="E4" s="4">
        <f>E2-E3</f>
        <v>7419.84</v>
      </c>
      <c r="F4" s="4">
        <f>F2-F3</f>
        <v>7406.22</v>
      </c>
      <c r="G4" s="5">
        <f>G2-G3</f>
        <v>8379.01</v>
      </c>
      <c r="J4" s="1"/>
    </row>
    <row r="5" spans="1:10" ht="15">
      <c r="A5" s="6" t="s">
        <v>9</v>
      </c>
      <c r="C5" s="1">
        <v>3228.5</v>
      </c>
      <c r="D5" s="1">
        <v>4747.76</v>
      </c>
      <c r="E5" s="1">
        <v>5402.539999999999</v>
      </c>
      <c r="F5" s="1">
        <v>5243.9</v>
      </c>
      <c r="G5" s="2">
        <v>5903.179999999999</v>
      </c>
      <c r="J5" s="1"/>
    </row>
    <row r="6" spans="1:10" ht="15">
      <c r="A6" s="3" t="s">
        <v>10</v>
      </c>
      <c r="B6" s="3"/>
      <c r="C6" s="4">
        <f>C4-C5</f>
        <v>1315.1400000000003</v>
      </c>
      <c r="D6" s="4">
        <f>D4-D5</f>
        <v>1685.5100000000002</v>
      </c>
      <c r="E6" s="4">
        <f>E4-E5</f>
        <v>2017.300000000001</v>
      </c>
      <c r="F6" s="4">
        <f>F4-F5</f>
        <v>2162.3199999999997</v>
      </c>
      <c r="G6" s="5">
        <f>G4-G5</f>
        <v>2475.830000000001</v>
      </c>
      <c r="J6" s="2"/>
    </row>
    <row r="7" ht="15">
      <c r="A7" s="7" t="s">
        <v>11</v>
      </c>
    </row>
    <row r="8" spans="1:7" ht="15">
      <c r="A8" t="s">
        <v>12</v>
      </c>
      <c r="C8" s="1">
        <v>289.88</v>
      </c>
      <c r="D8" s="1">
        <v>379.88</v>
      </c>
      <c r="E8" s="1">
        <v>430.46</v>
      </c>
      <c r="F8" s="1">
        <v>473.88</v>
      </c>
      <c r="G8" s="2">
        <v>541.02</v>
      </c>
    </row>
    <row r="9" spans="1:7" ht="15">
      <c r="A9" t="s">
        <v>13</v>
      </c>
      <c r="C9" s="1">
        <v>144.7</v>
      </c>
      <c r="D9" s="1">
        <v>211.21</v>
      </c>
      <c r="E9" s="1">
        <v>250.94</v>
      </c>
      <c r="F9" s="1">
        <v>259.5</v>
      </c>
      <c r="G9" s="2">
        <v>339.19</v>
      </c>
    </row>
    <row r="10" spans="1:7" ht="15">
      <c r="A10" t="s">
        <v>14</v>
      </c>
      <c r="C10" s="1">
        <v>194.54</v>
      </c>
      <c r="D10" s="1">
        <v>205.4</v>
      </c>
      <c r="E10" s="1">
        <v>157.14</v>
      </c>
      <c r="F10" s="1">
        <v>214.44</v>
      </c>
      <c r="G10" s="2">
        <v>291.35</v>
      </c>
    </row>
    <row r="11" spans="1:7" ht="15">
      <c r="A11" t="s">
        <v>15</v>
      </c>
      <c r="C11" s="1">
        <v>179.25</v>
      </c>
      <c r="D11" s="1">
        <v>195.16</v>
      </c>
      <c r="E11" s="1">
        <v>218.19</v>
      </c>
      <c r="F11" s="1">
        <v>261.71</v>
      </c>
      <c r="G11" s="2">
        <v>263.99</v>
      </c>
    </row>
    <row r="12" spans="1:7" ht="15">
      <c r="A12" t="s">
        <v>16</v>
      </c>
      <c r="C12" s="1">
        <v>400.92000000000013</v>
      </c>
      <c r="D12" s="1">
        <f>446.59+0.36</f>
        <v>446.95</v>
      </c>
      <c r="E12" s="1">
        <v>501.46</v>
      </c>
      <c r="F12" s="1">
        <v>514.4499999999999</v>
      </c>
      <c r="G12" s="2">
        <v>553.3299999999999</v>
      </c>
    </row>
    <row r="13" spans="1:7" ht="15">
      <c r="A13" s="8" t="s">
        <v>11</v>
      </c>
      <c r="B13" s="3"/>
      <c r="C13" s="4">
        <f>SUM(C8:C12)</f>
        <v>1209.2900000000002</v>
      </c>
      <c r="D13" s="4">
        <f>SUM(D8:D12)</f>
        <v>1438.6</v>
      </c>
      <c r="E13" s="4">
        <f>SUM(E8:E12)</f>
        <v>1558.19</v>
      </c>
      <c r="F13" s="4">
        <f>SUM(F8:F12)</f>
        <v>1723.98</v>
      </c>
      <c r="G13" s="5">
        <f>SUM(G8:G12)</f>
        <v>1988.8799999999999</v>
      </c>
    </row>
    <row r="14" spans="1:7" ht="15">
      <c r="A14" s="9" t="s">
        <v>17</v>
      </c>
      <c r="B14" s="3"/>
      <c r="C14" s="4">
        <f>C6-C13</f>
        <v>105.85000000000014</v>
      </c>
      <c r="D14" s="4">
        <f>D6-D13</f>
        <v>246.9100000000003</v>
      </c>
      <c r="E14" s="4">
        <f>E6-E13</f>
        <v>459.11000000000104</v>
      </c>
      <c r="F14" s="4">
        <f>F6-F13</f>
        <v>438.3399999999997</v>
      </c>
      <c r="G14" s="5">
        <f>G6-G13</f>
        <v>486.95000000000095</v>
      </c>
    </row>
    <row r="15" spans="1:7" ht="15">
      <c r="A15" t="s">
        <v>18</v>
      </c>
      <c r="C15" s="1">
        <v>136.73</v>
      </c>
      <c r="D15" s="1">
        <v>133.63</v>
      </c>
      <c r="E15" s="1">
        <v>158.29</v>
      </c>
      <c r="F15" s="1">
        <v>175.6</v>
      </c>
      <c r="G15" s="2">
        <v>148.96</v>
      </c>
    </row>
    <row r="16" spans="1:7" ht="15">
      <c r="A16" s="3" t="s">
        <v>19</v>
      </c>
      <c r="B16" s="3"/>
      <c r="C16" s="4">
        <f>C14-C15</f>
        <v>-30.879999999999853</v>
      </c>
      <c r="D16" s="4">
        <f>D14-D15</f>
        <v>113.28000000000031</v>
      </c>
      <c r="E16" s="4">
        <f>E14-E15</f>
        <v>300.8200000000011</v>
      </c>
      <c r="F16" s="4">
        <f>F14-F15</f>
        <v>262.73999999999967</v>
      </c>
      <c r="G16" s="5">
        <f>G14-G15</f>
        <v>337.9900000000009</v>
      </c>
    </row>
    <row r="17" spans="1:7" ht="15">
      <c r="A17" t="s">
        <v>20</v>
      </c>
      <c r="C17" s="1">
        <v>82.78</v>
      </c>
      <c r="D17" s="1">
        <v>71.79</v>
      </c>
      <c r="E17" s="1">
        <v>88.26</v>
      </c>
      <c r="F17" s="1">
        <v>103.41</v>
      </c>
      <c r="G17" s="2">
        <v>80.09</v>
      </c>
    </row>
    <row r="18" spans="1:7" ht="15">
      <c r="A18" s="3" t="s">
        <v>21</v>
      </c>
      <c r="B18" s="3"/>
      <c r="C18" s="4">
        <f>C16-C17</f>
        <v>-113.65999999999985</v>
      </c>
      <c r="D18" s="4">
        <f>D16-D17</f>
        <v>41.49000000000031</v>
      </c>
      <c r="E18" s="4">
        <f>E16-E17</f>
        <v>212.56000000000108</v>
      </c>
      <c r="F18" s="4">
        <f>F16-F17</f>
        <v>159.32999999999967</v>
      </c>
      <c r="G18" s="5">
        <f>G16-G17</f>
        <v>257.9000000000009</v>
      </c>
    </row>
    <row r="19" spans="1:7" ht="15">
      <c r="A19" s="6" t="s">
        <v>22</v>
      </c>
      <c r="C19" s="1">
        <v>134.97</v>
      </c>
      <c r="D19" s="1">
        <v>136.96</v>
      </c>
      <c r="E19" s="1">
        <v>14.4</v>
      </c>
      <c r="F19" s="1">
        <v>24.17</v>
      </c>
      <c r="G19" s="2">
        <v>26.66</v>
      </c>
    </row>
    <row r="20" spans="1:7" ht="15">
      <c r="A20" s="3" t="s">
        <v>23</v>
      </c>
      <c r="B20" s="3"/>
      <c r="C20" s="4">
        <f>SUM(C18:C19)</f>
        <v>21.310000000000144</v>
      </c>
      <c r="D20" s="4">
        <f>SUM(D18:D19)</f>
        <v>178.45000000000033</v>
      </c>
      <c r="E20" s="4">
        <f>SUM(E18:E19)</f>
        <v>226.9600000000011</v>
      </c>
      <c r="F20" s="4">
        <f>SUM(F18:F19)</f>
        <v>183.49999999999966</v>
      </c>
      <c r="G20" s="5">
        <f>SUM(G18:G19)</f>
        <v>284.5600000000009</v>
      </c>
    </row>
    <row r="21" spans="1:7" ht="15">
      <c r="A21" s="6" t="s">
        <v>24</v>
      </c>
      <c r="C21" s="1">
        <v>0</v>
      </c>
      <c r="D21" s="1">
        <v>0</v>
      </c>
      <c r="E21" s="1">
        <v>0</v>
      </c>
      <c r="F21" s="1">
        <v>106.21</v>
      </c>
      <c r="G21" s="2">
        <v>22.53</v>
      </c>
    </row>
    <row r="22" spans="1:7" ht="15">
      <c r="A22" s="3" t="s">
        <v>25</v>
      </c>
      <c r="B22" s="3"/>
      <c r="C22" s="4">
        <f>C20+C21</f>
        <v>21.310000000000144</v>
      </c>
      <c r="D22" s="4">
        <f>D20+D21</f>
        <v>178.45000000000033</v>
      </c>
      <c r="E22" s="4">
        <f>E20+E21</f>
        <v>226.9600000000011</v>
      </c>
      <c r="F22" s="4">
        <f>F20+F21</f>
        <v>289.7099999999997</v>
      </c>
      <c r="G22" s="5">
        <f>G20+G21</f>
        <v>307.09000000000094</v>
      </c>
    </row>
    <row r="23" spans="1:7" ht="15">
      <c r="A23" t="s">
        <v>26</v>
      </c>
      <c r="C23" s="1">
        <v>-12.210000000000003</v>
      </c>
      <c r="D23" s="1">
        <v>50.51</v>
      </c>
      <c r="E23" s="1">
        <v>94.63000000000001</v>
      </c>
      <c r="F23" s="1">
        <v>91.36</v>
      </c>
      <c r="G23" s="2">
        <v>120.21</v>
      </c>
    </row>
    <row r="24" spans="1:7" ht="15">
      <c r="A24" s="3" t="s">
        <v>27</v>
      </c>
      <c r="B24" s="3"/>
      <c r="C24" s="4">
        <f>C22-C23</f>
        <v>33.520000000000145</v>
      </c>
      <c r="D24" s="4">
        <f>D22-D23</f>
        <v>127.94000000000034</v>
      </c>
      <c r="E24" s="4">
        <f>E22-E23</f>
        <v>132.33000000000106</v>
      </c>
      <c r="F24" s="4">
        <f>F22-F23</f>
        <v>198.34999999999968</v>
      </c>
      <c r="G24" s="5">
        <f>G22-G23</f>
        <v>186.88000000000093</v>
      </c>
    </row>
    <row r="25" spans="1:7" ht="15">
      <c r="A25" t="s">
        <v>28</v>
      </c>
      <c r="E25" s="1">
        <f>0.46+2.22</f>
        <v>2.68</v>
      </c>
      <c r="F25" s="1">
        <v>-0.96</v>
      </c>
      <c r="G25" s="2">
        <v>0.59</v>
      </c>
    </row>
    <row r="26" spans="1:7" ht="15.75">
      <c r="A26" t="s">
        <v>29</v>
      </c>
      <c r="D26" s="1">
        <v>-0.36</v>
      </c>
      <c r="E26" s="1">
        <v>-0.23</v>
      </c>
      <c r="F26" s="1">
        <v>0.33</v>
      </c>
      <c r="G26" s="2">
        <v>-1.17</v>
      </c>
    </row>
    <row r="27" spans="1:7" ht="15.75">
      <c r="A27" s="10" t="s">
        <v>30</v>
      </c>
      <c r="B27" s="11"/>
      <c r="C27" s="12">
        <f>SUM(C24:C26)</f>
        <v>33.520000000000145</v>
      </c>
      <c r="D27" s="12">
        <f>SUM(D24:D26)</f>
        <v>127.58000000000034</v>
      </c>
      <c r="E27" s="12">
        <f>SUM(E24:E26)</f>
        <v>134.78000000000108</v>
      </c>
      <c r="F27" s="12">
        <f>SUM(F24:F26)</f>
        <v>197.7199999999997</v>
      </c>
      <c r="G27" s="13">
        <f>SUM(G24:G26)</f>
        <v>186.30000000000095</v>
      </c>
    </row>
    <row r="28" spans="1:7" ht="15">
      <c r="A28" s="14"/>
      <c r="B28" s="14"/>
      <c r="C28" s="15"/>
      <c r="D28" s="15"/>
      <c r="E28" s="15"/>
      <c r="F28" s="15"/>
      <c r="G28" s="16"/>
    </row>
    <row r="29" spans="1:7" ht="15">
      <c r="A29" s="14"/>
      <c r="B29" s="14"/>
      <c r="C29" s="15"/>
      <c r="D29" s="15"/>
      <c r="E29" s="15"/>
      <c r="F29" s="15"/>
      <c r="G29" s="16"/>
    </row>
    <row r="30" spans="1:7" ht="15">
      <c r="A30" s="7" t="s">
        <v>31</v>
      </c>
      <c r="B30" s="17"/>
      <c r="C30" s="18"/>
      <c r="D30" s="15"/>
      <c r="E30" s="15"/>
      <c r="F30" s="15"/>
      <c r="G30" s="16"/>
    </row>
    <row r="31" spans="1:7" ht="15">
      <c r="A31" s="14"/>
      <c r="B31" s="14"/>
      <c r="C31" s="15"/>
      <c r="D31" s="15"/>
      <c r="E31" s="15"/>
      <c r="F31" s="15"/>
      <c r="G31" s="16"/>
    </row>
    <row r="35" spans="1:7" ht="15">
      <c r="A35" s="3"/>
      <c r="B35" s="3"/>
      <c r="C35" s="4"/>
      <c r="D35" s="4"/>
      <c r="E35" s="4"/>
      <c r="F35" s="4"/>
      <c r="G35" s="5"/>
    </row>
    <row r="37" spans="1:7" ht="15">
      <c r="A37" s="3"/>
      <c r="B37" s="3"/>
      <c r="C37" s="4"/>
      <c r="D37" s="4"/>
      <c r="E37" s="4"/>
      <c r="F37" s="4"/>
      <c r="G37" s="5"/>
    </row>
    <row r="38" spans="1:7" ht="15">
      <c r="A38" s="14"/>
      <c r="B38" s="14"/>
      <c r="C38" s="15"/>
      <c r="D38" s="15"/>
      <c r="E38" s="15"/>
      <c r="F38" s="15"/>
      <c r="G38" s="16"/>
    </row>
    <row r="39" ht="15">
      <c r="A39" s="19"/>
    </row>
    <row r="48" spans="1:7" ht="15">
      <c r="A48" s="9"/>
      <c r="B48" s="3"/>
      <c r="C48" s="4"/>
      <c r="D48" s="4"/>
      <c r="E48" s="4"/>
      <c r="F48" s="4"/>
      <c r="G48" s="5"/>
    </row>
    <row r="51" spans="1:7" ht="15">
      <c r="A51" s="3"/>
      <c r="B51" s="3"/>
      <c r="C51" s="4"/>
      <c r="D51" s="4"/>
      <c r="E51" s="4"/>
      <c r="F51" s="4"/>
      <c r="G51" s="5"/>
    </row>
    <row r="53" spans="1:7" ht="15">
      <c r="A53" s="9"/>
      <c r="B53" s="3"/>
      <c r="C53" s="4"/>
      <c r="D53" s="4"/>
      <c r="E53" s="4"/>
      <c r="F53" s="4"/>
      <c r="G53" s="5"/>
    </row>
    <row r="55" spans="1:7" ht="15">
      <c r="A55" s="3"/>
      <c r="B55" s="3"/>
      <c r="C55" s="4"/>
      <c r="D55" s="4"/>
      <c r="E55" s="4"/>
      <c r="F55" s="4"/>
      <c r="G55" s="5"/>
    </row>
    <row r="57" ht="15.75"/>
    <row r="58" spans="1:7" ht="15.75">
      <c r="A58" s="10"/>
      <c r="B58" s="11"/>
      <c r="C58" s="20"/>
      <c r="D58" s="20"/>
      <c r="E58" s="20"/>
      <c r="F58" s="20"/>
      <c r="G58" s="13"/>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G39"/>
  <sheetViews>
    <sheetView workbookViewId="0" topLeftCell="A1">
      <selection activeCell="J5" sqref="J5"/>
    </sheetView>
  </sheetViews>
  <sheetFormatPr defaultColWidth="9.140625" defaultRowHeight="15"/>
  <cols>
    <col min="1" max="1" width="35.8515625" style="0" customWidth="1"/>
    <col min="2" max="2" width="23.421875" style="0" customWidth="1"/>
    <col min="3" max="3" width="11.28125" style="0" customWidth="1"/>
    <col min="4" max="4" width="12.421875" style="0" customWidth="1"/>
    <col min="6" max="6" width="29.28125" style="0" customWidth="1"/>
    <col min="7" max="7" width="18.8515625" style="0" customWidth="1"/>
  </cols>
  <sheetData>
    <row r="1" ht="15">
      <c r="B1" t="s">
        <v>32</v>
      </c>
    </row>
    <row r="3" spans="3:5" ht="23.25">
      <c r="C3" s="21"/>
      <c r="D3" s="21"/>
      <c r="E3" s="21"/>
    </row>
    <row r="4" spans="2:6" ht="30">
      <c r="B4" s="22" t="s">
        <v>33</v>
      </c>
      <c r="C4" s="22" t="s">
        <v>34</v>
      </c>
      <c r="F4" s="22" t="s">
        <v>35</v>
      </c>
    </row>
    <row r="7" spans="1:7" ht="15">
      <c r="A7" s="19" t="s">
        <v>36</v>
      </c>
      <c r="F7" s="23" t="s">
        <v>37</v>
      </c>
      <c r="G7" s="24">
        <v>36526</v>
      </c>
    </row>
    <row r="8" spans="1:7" ht="15">
      <c r="A8" t="s">
        <v>38</v>
      </c>
      <c r="B8" s="25">
        <v>550</v>
      </c>
      <c r="C8" s="26"/>
      <c r="D8" s="26"/>
      <c r="G8" s="26"/>
    </row>
    <row r="9" spans="1:7" ht="15">
      <c r="A9" t="s">
        <v>39</v>
      </c>
      <c r="B9" s="27">
        <v>250000000</v>
      </c>
      <c r="C9" s="26"/>
      <c r="D9" s="26"/>
      <c r="F9" s="23" t="s">
        <v>40</v>
      </c>
      <c r="G9" s="26"/>
    </row>
    <row r="10" spans="1:7" ht="15">
      <c r="A10" t="s">
        <v>41</v>
      </c>
      <c r="B10" s="25">
        <v>20</v>
      </c>
      <c r="C10" s="26"/>
      <c r="D10" s="26"/>
      <c r="F10" t="s">
        <v>42</v>
      </c>
      <c r="G10" s="28">
        <v>0.6</v>
      </c>
    </row>
    <row r="11" spans="1:7" ht="15">
      <c r="A11" t="s">
        <v>43</v>
      </c>
      <c r="B11" s="26"/>
      <c r="C11" s="26"/>
      <c r="D11" s="26"/>
      <c r="F11" t="s">
        <v>44</v>
      </c>
      <c r="G11" s="29">
        <v>0.4</v>
      </c>
    </row>
    <row r="12" spans="2:7" ht="15">
      <c r="B12" s="26"/>
      <c r="C12" s="26"/>
      <c r="D12" s="26"/>
      <c r="G12" s="26"/>
    </row>
    <row r="13" spans="1:7" ht="15">
      <c r="A13" s="19" t="s">
        <v>45</v>
      </c>
      <c r="B13" s="26"/>
      <c r="C13" s="26"/>
      <c r="D13" s="26"/>
      <c r="F13" s="23" t="s">
        <v>46</v>
      </c>
      <c r="G13" s="28">
        <v>0.3</v>
      </c>
    </row>
    <row r="14" spans="1:7" ht="15">
      <c r="A14" t="s">
        <v>47</v>
      </c>
      <c r="B14" s="26"/>
      <c r="C14" s="26"/>
      <c r="D14" s="30">
        <v>20</v>
      </c>
      <c r="G14" s="26"/>
    </row>
    <row r="15" spans="1:7" ht="15">
      <c r="A15" t="s">
        <v>48</v>
      </c>
      <c r="B15" s="26"/>
      <c r="C15" s="26"/>
      <c r="D15" s="30">
        <v>30</v>
      </c>
      <c r="F15" t="s">
        <v>49</v>
      </c>
      <c r="G15" s="26"/>
    </row>
    <row r="16" spans="1:7" ht="15">
      <c r="A16" t="s">
        <v>50</v>
      </c>
      <c r="B16" s="26"/>
      <c r="C16" s="26"/>
      <c r="D16" s="26"/>
      <c r="F16" t="s">
        <v>51</v>
      </c>
      <c r="G16" s="26"/>
    </row>
    <row r="17" spans="1:7" ht="15">
      <c r="A17" t="s">
        <v>52</v>
      </c>
      <c r="B17" s="26"/>
      <c r="C17" s="26"/>
      <c r="D17" s="31">
        <v>275000000</v>
      </c>
      <c r="F17" t="s">
        <v>53</v>
      </c>
      <c r="G17" s="30" t="s">
        <v>54</v>
      </c>
    </row>
    <row r="18" spans="1:7" ht="15">
      <c r="A18" t="s">
        <v>55</v>
      </c>
      <c r="B18" s="26"/>
      <c r="C18" s="26"/>
      <c r="D18" s="26"/>
      <c r="F18" t="s">
        <v>56</v>
      </c>
      <c r="G18" s="32">
        <v>0.07</v>
      </c>
    </row>
    <row r="19" spans="1:7" ht="15">
      <c r="A19" t="s">
        <v>41</v>
      </c>
      <c r="B19" s="26"/>
      <c r="C19" s="26"/>
      <c r="D19" s="30">
        <v>3</v>
      </c>
      <c r="F19" t="s">
        <v>57</v>
      </c>
      <c r="G19" s="31">
        <v>1000000</v>
      </c>
    </row>
    <row r="20" spans="2:7" ht="15">
      <c r="B20" s="26"/>
      <c r="C20" s="26"/>
      <c r="D20" s="26"/>
      <c r="F20" t="s">
        <v>58</v>
      </c>
      <c r="G20" s="33">
        <v>4000000</v>
      </c>
    </row>
    <row r="21" ht="15">
      <c r="A21" t="s">
        <v>59</v>
      </c>
    </row>
    <row r="22" spans="1:7" ht="15">
      <c r="A22" t="s">
        <v>60</v>
      </c>
      <c r="F22" s="23" t="s">
        <v>61</v>
      </c>
      <c r="G22" s="31">
        <v>120000000</v>
      </c>
    </row>
    <row r="23" ht="15">
      <c r="A23" t="s">
        <v>62</v>
      </c>
    </row>
    <row r="24" ht="15">
      <c r="F24" s="23" t="s">
        <v>63</v>
      </c>
    </row>
    <row r="25" spans="1:7" ht="15">
      <c r="A25" t="s">
        <v>64</v>
      </c>
      <c r="F25" t="s">
        <v>65</v>
      </c>
      <c r="G25" s="34">
        <v>10000000</v>
      </c>
    </row>
    <row r="26" spans="1:7" ht="15">
      <c r="A26" t="s">
        <v>66</v>
      </c>
      <c r="F26" t="s">
        <v>67</v>
      </c>
      <c r="G26" s="34">
        <v>22000000</v>
      </c>
    </row>
    <row r="27" spans="1:7" ht="15">
      <c r="A27" t="s">
        <v>68</v>
      </c>
      <c r="F27" t="s">
        <v>63</v>
      </c>
      <c r="G27" s="34">
        <v>4800000</v>
      </c>
    </row>
    <row r="28" spans="1:7" ht="15">
      <c r="A28" t="s">
        <v>69</v>
      </c>
      <c r="F28" t="s">
        <v>70</v>
      </c>
      <c r="G28" t="s">
        <v>71</v>
      </c>
    </row>
    <row r="29" spans="1:7" ht="15">
      <c r="A29" t="s">
        <v>72</v>
      </c>
      <c r="F29" t="s">
        <v>73</v>
      </c>
      <c r="G29" s="34">
        <v>400000</v>
      </c>
    </row>
    <row r="30" ht="15">
      <c r="A30" t="s">
        <v>74</v>
      </c>
    </row>
    <row r="31" spans="1:7" ht="15">
      <c r="A31" s="19" t="s">
        <v>75</v>
      </c>
      <c r="F31" s="19" t="s">
        <v>76</v>
      </c>
      <c r="G31" s="35">
        <v>4000000</v>
      </c>
    </row>
    <row r="33" ht="15">
      <c r="A33" s="19" t="s">
        <v>77</v>
      </c>
    </row>
    <row r="34" ht="15">
      <c r="A34" s="19" t="s">
        <v>78</v>
      </c>
    </row>
    <row r="36" ht="15">
      <c r="A36" s="19" t="s">
        <v>79</v>
      </c>
    </row>
    <row r="37" ht="15">
      <c r="A37" s="19" t="s">
        <v>80</v>
      </c>
    </row>
    <row r="38" ht="15">
      <c r="A38" s="19" t="s">
        <v>81</v>
      </c>
    </row>
    <row r="39" ht="15">
      <c r="A39" s="19" t="s">
        <v>59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T8"/>
  <sheetViews>
    <sheetView workbookViewId="0" topLeftCell="A1">
      <selection activeCell="F6" sqref="F6"/>
    </sheetView>
  </sheetViews>
  <sheetFormatPr defaultColWidth="9.140625" defaultRowHeight="15"/>
  <cols>
    <col min="1" max="1" width="13.57421875" style="0" customWidth="1"/>
    <col min="3" max="3" width="10.28125" style="0" customWidth="1"/>
  </cols>
  <sheetData>
    <row r="1" spans="1:20" ht="15">
      <c r="A1" s="19" t="s">
        <v>82</v>
      </c>
      <c r="B1" s="19"/>
      <c r="C1" s="19"/>
      <c r="D1" s="19"/>
      <c r="E1" s="19"/>
      <c r="F1" s="19"/>
      <c r="G1" s="19"/>
      <c r="H1" s="19"/>
      <c r="I1" s="19"/>
      <c r="J1" s="19"/>
      <c r="K1" s="19"/>
      <c r="L1" s="19"/>
      <c r="M1" s="19"/>
      <c r="N1" s="19"/>
      <c r="O1" s="19"/>
      <c r="P1" s="19"/>
      <c r="Q1" s="19"/>
      <c r="R1" s="19"/>
      <c r="S1" s="19"/>
      <c r="T1" s="19"/>
    </row>
    <row r="3" spans="1:3" ht="15">
      <c r="A3" t="s">
        <v>83</v>
      </c>
      <c r="C3" s="36">
        <v>41274</v>
      </c>
    </row>
    <row r="4" spans="1:3" ht="15">
      <c r="A4" t="s">
        <v>84</v>
      </c>
      <c r="C4" s="37">
        <v>44926</v>
      </c>
    </row>
    <row r="5" spans="1:3" ht="15">
      <c r="A5" t="s">
        <v>85</v>
      </c>
      <c r="C5">
        <v>50</v>
      </c>
    </row>
    <row r="6" spans="1:3" ht="15">
      <c r="A6" t="s">
        <v>86</v>
      </c>
      <c r="C6">
        <v>30</v>
      </c>
    </row>
    <row r="7" spans="1:3" ht="15">
      <c r="A7" t="s">
        <v>87</v>
      </c>
      <c r="C7" s="38">
        <v>0.03</v>
      </c>
    </row>
    <row r="8" spans="1:3" ht="15">
      <c r="A8" t="s">
        <v>88</v>
      </c>
      <c r="C8" s="38">
        <v>0.15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H2"/>
  <sheetViews>
    <sheetView workbookViewId="0" topLeftCell="A1">
      <selection activeCell="K13" sqref="K13"/>
    </sheetView>
  </sheetViews>
  <sheetFormatPr defaultColWidth="9.140625" defaultRowHeight="15"/>
  <sheetData>
    <row r="2" spans="1:8" ht="15">
      <c r="A2" s="19" t="s">
        <v>89</v>
      </c>
      <c r="B2" s="19"/>
      <c r="C2" s="19"/>
      <c r="D2" s="19"/>
      <c r="E2" s="19"/>
      <c r="F2" s="19"/>
      <c r="G2" s="19"/>
      <c r="H2" s="19"/>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D3:L20"/>
  <sheetViews>
    <sheetView workbookViewId="0" topLeftCell="A1">
      <selection activeCell="I8" sqref="I8"/>
    </sheetView>
  </sheetViews>
  <sheetFormatPr defaultColWidth="9.140625" defaultRowHeight="15"/>
  <cols>
    <col min="4" max="4" width="17.28125" style="0" customWidth="1"/>
    <col min="5" max="5" width="11.28125" style="0" customWidth="1"/>
    <col min="6" max="6" width="21.57421875" style="0" customWidth="1"/>
    <col min="7" max="7" width="14.7109375" style="0" customWidth="1"/>
  </cols>
  <sheetData>
    <row r="3" spans="8:12" ht="15">
      <c r="H3" s="19" t="s">
        <v>90</v>
      </c>
      <c r="I3" s="19"/>
      <c r="J3" s="19"/>
      <c r="K3" s="19"/>
      <c r="L3" s="19"/>
    </row>
    <row r="7" spans="4:7" ht="15">
      <c r="D7" s="19" t="s">
        <v>91</v>
      </c>
      <c r="E7" s="19" t="s">
        <v>92</v>
      </c>
      <c r="F7" s="19" t="s">
        <v>93</v>
      </c>
      <c r="G7" s="19" t="s">
        <v>94</v>
      </c>
    </row>
    <row r="8" spans="4:7" ht="15">
      <c r="D8" t="s">
        <v>95</v>
      </c>
      <c r="E8">
        <v>11.68</v>
      </c>
      <c r="F8">
        <v>106.5</v>
      </c>
      <c r="G8">
        <v>3.5</v>
      </c>
    </row>
    <row r="9" spans="4:7" ht="15">
      <c r="D9" t="s">
        <v>96</v>
      </c>
      <c r="E9">
        <v>7.55</v>
      </c>
      <c r="F9">
        <v>105</v>
      </c>
      <c r="G9">
        <v>6.5</v>
      </c>
    </row>
    <row r="10" spans="4:7" ht="15">
      <c r="D10" t="s">
        <v>97</v>
      </c>
      <c r="E10">
        <v>7.38</v>
      </c>
      <c r="F10">
        <v>105</v>
      </c>
      <c r="G10">
        <v>7.5</v>
      </c>
    </row>
    <row r="11" spans="4:7" ht="15">
      <c r="D11" t="s">
        <v>98</v>
      </c>
      <c r="E11">
        <v>8.35</v>
      </c>
      <c r="F11">
        <v>110</v>
      </c>
      <c r="G11">
        <v>8.75</v>
      </c>
    </row>
    <row r="12" spans="4:7" ht="15">
      <c r="D12" t="s">
        <v>99</v>
      </c>
      <c r="E12">
        <v>7.95</v>
      </c>
      <c r="F12">
        <v>101</v>
      </c>
      <c r="G12">
        <v>13</v>
      </c>
    </row>
    <row r="14" ht="15">
      <c r="D14" t="s">
        <v>100</v>
      </c>
    </row>
    <row r="16" ht="15">
      <c r="D16" t="s">
        <v>101</v>
      </c>
    </row>
    <row r="18" ht="15">
      <c r="D18" t="s">
        <v>102</v>
      </c>
    </row>
    <row r="19" ht="15">
      <c r="D19" t="s">
        <v>103</v>
      </c>
    </row>
    <row r="20" ht="15">
      <c r="D20" t="s">
        <v>104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I26" sqref="I26"/>
    </sheetView>
  </sheetViews>
  <sheetFormatPr defaultColWidth="9.140625" defaultRowHeight="15"/>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Drvnbrims5</dc:creator>
  <cp:keywords/>
  <dc:description/>
  <cp:lastModifiedBy>user</cp:lastModifiedBy>
  <dcterms:created xsi:type="dcterms:W3CDTF">2019-04-13T10:39:18Z</dcterms:created>
  <dcterms:modified xsi:type="dcterms:W3CDTF">2019-05-07T06:17:26Z</dcterms:modified>
  <cp:category/>
  <cp:version/>
  <cp:contentType/>
  <cp:contentStatus/>
</cp:coreProperties>
</file>